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05" tabRatio="991" activeTab="0"/>
  </bookViews>
  <sheets>
    <sheet name="Přehled nákladů a výnosů" sheetId="1" r:id="rId1"/>
  </sheets>
  <definedNames>
    <definedName name="_xlfn_IFERROR">NA()</definedName>
    <definedName name="_xlfn_IFNA">NA()</definedName>
    <definedName name="_xlnm.Print_Titles" localSheetId="0">'Přehled nákladů a výnosů'!$6:$7</definedName>
    <definedName name="_xlnm.Print_Area" localSheetId="0">'Přehled nákladů a výnosů'!$A$1:$J$96</definedName>
  </definedNames>
  <calcPr fullCalcOnLoad="1"/>
</workbook>
</file>

<file path=xl/sharedStrings.xml><?xml version="1.0" encoding="utf-8"?>
<sst xmlns="http://schemas.openxmlformats.org/spreadsheetml/2006/main" count="113" uniqueCount="97">
  <si>
    <t>Název organizace: Zahrada, poskytovatel sociálních služeb, Kladno</t>
  </si>
  <si>
    <t>IČ: 71234446</t>
  </si>
  <si>
    <t>Věcně příslušný odbor: sociální</t>
  </si>
  <si>
    <t>Číslo organizace:  1778</t>
  </si>
  <si>
    <t>v tis. Kč</t>
  </si>
  <si>
    <t>Přehled nákladů a výnosů z hlavní a doplňkové činnosti k 31.12.2018</t>
  </si>
  <si>
    <t>Skutečnost k 31.12.2017</t>
  </si>
  <si>
    <t>Rozpočet upravený 2018</t>
  </si>
  <si>
    <t>Skutečnost k 31.12.2018</t>
  </si>
  <si>
    <t>Plnění rozpočtu v % - Hlavní činnost</t>
  </si>
  <si>
    <t>Plnění rozpočtu v % - Doplňková činnost</t>
  </si>
  <si>
    <t>syntetický účet</t>
  </si>
  <si>
    <t>název syntetického účtu</t>
  </si>
  <si>
    <t>hlavní činnost</t>
  </si>
  <si>
    <t>doplňková č.</t>
  </si>
  <si>
    <t>Náklady z činnosti PO - účtová třída 5 celkem</t>
  </si>
  <si>
    <t xml:space="preserve"> Spotřeba materiálu </t>
  </si>
  <si>
    <t>502, 503</t>
  </si>
  <si>
    <t xml:space="preserve"> Spotřeba energie a ost. nesklad.dodávek </t>
  </si>
  <si>
    <t xml:space="preserve"> Prodané zboží </t>
  </si>
  <si>
    <t>506, 507</t>
  </si>
  <si>
    <t xml:space="preserve"> Aktivace dlouhodobého a oběžného majetku</t>
  </si>
  <si>
    <t xml:space="preserve"> Změna stavu zásob vlastní výroby</t>
  </si>
  <si>
    <t xml:space="preserve"> Opravy a udržování</t>
  </si>
  <si>
    <t xml:space="preserve"> Cestovné </t>
  </si>
  <si>
    <t xml:space="preserve"> Náklady na reprezentaci </t>
  </si>
  <si>
    <t xml:space="preserve"> Aktivace vnitroorganizačních služeb</t>
  </si>
  <si>
    <t xml:space="preserve"> Ostatníslužby</t>
  </si>
  <si>
    <t xml:space="preserve"> Mzdové náklady </t>
  </si>
  <si>
    <t>521xx</t>
  </si>
  <si>
    <t xml:space="preserve"> z toho:   platy zaměstnanců</t>
  </si>
  <si>
    <t xml:space="preserve">                 ostatní osobní náklady</t>
  </si>
  <si>
    <t xml:space="preserve">                 nemocenská</t>
  </si>
  <si>
    <t xml:space="preserve"> Zákonné sociální pojištění </t>
  </si>
  <si>
    <t xml:space="preserve"> Jiné sociální pojištění</t>
  </si>
  <si>
    <t xml:space="preserve"> Zákonné sociální náklady </t>
  </si>
  <si>
    <t xml:space="preserve"> Jiné sociální náklady</t>
  </si>
  <si>
    <t>531, 532, 538</t>
  </si>
  <si>
    <t xml:space="preserve"> Daně a poplatky (daň silniční, daň z nemovitostí, jiné daně a popl.)</t>
  </si>
  <si>
    <t>541, 542</t>
  </si>
  <si>
    <t xml:space="preserve"> Smluvní pokuty a úroky z prodlení, jiné pokuty a penále</t>
  </si>
  <si>
    <t xml:space="preserve"> Prodaný materiál</t>
  </si>
  <si>
    <t xml:space="preserve"> Manka a škody</t>
  </si>
  <si>
    <t xml:space="preserve"> Tvorba fondů</t>
  </si>
  <si>
    <t xml:space="preserve"> Jiné ostatní náklady </t>
  </si>
  <si>
    <t xml:space="preserve"> Odpisy dlouhodobého majetku</t>
  </si>
  <si>
    <t xml:space="preserve"> Úroky</t>
  </si>
  <si>
    <t xml:space="preserve"> Kurzové ztráty</t>
  </si>
  <si>
    <t xml:space="preserve"> Ostatní finanční náklady</t>
  </si>
  <si>
    <t xml:space="preserve"> Náklady z vyřazených pohledávek</t>
  </si>
  <si>
    <t xml:space="preserve"> Náklady z drobného dlouhodobého majetku</t>
  </si>
  <si>
    <t xml:space="preserve">Výnosy z činnosti PO - účtová třída 6 celkem </t>
  </si>
  <si>
    <t xml:space="preserve"> Výnosy z prodeje vlastních výrobků</t>
  </si>
  <si>
    <t xml:space="preserve"> Výnosy z prodeje služeb </t>
  </si>
  <si>
    <t xml:space="preserve"> Výnosy z pronájmu </t>
  </si>
  <si>
    <t xml:space="preserve"> Výnosy z prodaného zboží </t>
  </si>
  <si>
    <t xml:space="preserve"> Jiné výnosy z vlastních výkonů</t>
  </si>
  <si>
    <t>641, 642</t>
  </si>
  <si>
    <t xml:space="preserve"> Výnosy z vyřazených pohledávek</t>
  </si>
  <si>
    <t xml:space="preserve"> Výnosy z prodeje materiálu</t>
  </si>
  <si>
    <t>645, 646</t>
  </si>
  <si>
    <t xml:space="preserve"> Výnosy z prodeje dlouhodobého nehmotného a hmotného majetku</t>
  </si>
  <si>
    <t xml:space="preserve"> Čerpání fondů</t>
  </si>
  <si>
    <t xml:space="preserve"> Jiné ostatní výnosy </t>
  </si>
  <si>
    <t xml:space="preserve"> Kurzové zisky</t>
  </si>
  <si>
    <t xml:space="preserve"> Ostatní finanční výnosy</t>
  </si>
  <si>
    <t xml:space="preserve"> Výnosy vybraných místních vládních institucí z transferů</t>
  </si>
  <si>
    <t>672xx</t>
  </si>
  <si>
    <t xml:space="preserve">Příspěvek na provoz od zřizovatele </t>
  </si>
  <si>
    <t>Dotace ze státního rozpočtu (ministerstva, Úřad vlády ČR, Úřad práce ČR apod.)</t>
  </si>
  <si>
    <t>Dotace od ÚSC (obcí, krajů)</t>
  </si>
  <si>
    <t>Finační prostředky ze strukturálních fondů EU, finančních mechanismů EHP Norsko a jiných zdrojů ze zahraničí zapojených do rozpočtu organizace - neinvestiční prostředky</t>
  </si>
  <si>
    <r>
      <t xml:space="preserve">Finační prostředky ze strukturálních fondů EU, finančních mechanismů EHP Norsko a jiných zdrojů ze zahraničí zapojených do rozpočtu organizace </t>
    </r>
    <r>
      <rPr>
        <b/>
        <sz val="10"/>
        <rFont val="Calibri"/>
        <family val="2"/>
      </rPr>
      <t>- rozpuštění transferů do výnosů</t>
    </r>
  </si>
  <si>
    <t>Jiné příspěvky a dotace z dalších zdrojů výše neuvedených</t>
  </si>
  <si>
    <t xml:space="preserve">Hospodářský výsledek  před zdaněním </t>
  </si>
  <si>
    <t xml:space="preserve">Daň z příjmů </t>
  </si>
  <si>
    <t xml:space="preserve">Dodatečné odvody daně z příjmů </t>
  </si>
  <si>
    <t xml:space="preserve">Hospodářský výsledek po zdanění </t>
  </si>
  <si>
    <t xml:space="preserve">Poznámky: </t>
  </si>
  <si>
    <t>Doplňkové údaje:</t>
  </si>
  <si>
    <t>Čerpání prostředků z fondu investic (tis. Kč)</t>
  </si>
  <si>
    <t>Čerpání prostředků z rezervního fondu (tis. Kč)</t>
  </si>
  <si>
    <t>Čerpání prostředků z fondu odměn (tis. Kč)</t>
  </si>
  <si>
    <t>Přepočtený počet zaměstnanců (dvě desetinná místa)</t>
  </si>
  <si>
    <t>Fyzický počet zaměstnanců</t>
  </si>
  <si>
    <t>Průměrný měsíční plat (mzda) v Kč</t>
  </si>
  <si>
    <t>Závazný ukazatel rozpočtu PO</t>
  </si>
  <si>
    <t>Schválená hodnota ukazatele</t>
  </si>
  <si>
    <t xml:space="preserve">Hodnota po změnách </t>
  </si>
  <si>
    <t>Plnění (%)</t>
  </si>
  <si>
    <t>Mzdy (max. limit)</t>
  </si>
  <si>
    <t>Příspěvek na provoz</t>
  </si>
  <si>
    <t>Odpisový plán</t>
  </si>
  <si>
    <t>Výsledek hospodaření PO v příslušném roce</t>
  </si>
  <si>
    <t xml:space="preserve">Hlavní činnost </t>
  </si>
  <si>
    <t xml:space="preserve">Doplňková činnost </t>
  </si>
  <si>
    <t xml:space="preserve">Cekem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</si>
</sst>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8">
    <font>
      <sz val="10"/>
      <name val="Arial"/>
      <family val="2"/>
    </font>
    <font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b/>
      <sz val="18"/>
      <name val="Calibri"/>
      <family val="2"/>
    </font>
    <font>
      <b/>
      <sz val="10"/>
      <name val="Calibri"/>
      <family val="2"/>
    </font>
    <font>
      <b/>
      <sz val="8"/>
      <name val="Times New Roman"/>
      <family val="1"/>
    </font>
    <font>
      <b/>
      <sz val="12"/>
      <name val="Calibri"/>
      <family val="2"/>
    </font>
    <font>
      <b/>
      <sz val="7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9"/>
      <color indexed="10"/>
      <name val="Times New Roman CE"/>
      <family val="1"/>
    </font>
    <font>
      <sz val="11"/>
      <name val="Calibri"/>
      <family val="2"/>
    </font>
    <font>
      <sz val="11"/>
      <name val="Times New Roman"/>
      <family val="1"/>
    </font>
    <font>
      <b/>
      <i/>
      <sz val="11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10" xfId="45" applyFont="1" applyBorder="1" applyProtection="1">
      <alignment/>
      <protection locked="0"/>
    </xf>
    <xf numFmtId="0" fontId="3" fillId="0" borderId="10" xfId="45" applyFont="1" applyBorder="1" applyProtection="1">
      <alignment/>
      <protection locked="0"/>
    </xf>
    <xf numFmtId="0" fontId="5" fillId="0" borderId="0" xfId="45" applyFont="1" applyBorder="1" applyProtection="1">
      <alignment/>
      <protection locked="0"/>
    </xf>
    <xf numFmtId="0" fontId="2" fillId="0" borderId="0" xfId="45" applyFont="1" applyBorder="1" applyProtection="1">
      <alignment/>
      <protection locked="0"/>
    </xf>
    <xf numFmtId="0" fontId="8" fillId="0" borderId="0" xfId="45" applyFont="1" applyBorder="1" applyAlignment="1" applyProtection="1">
      <alignment horizontal="center" wrapText="1"/>
      <protection locked="0"/>
    </xf>
    <xf numFmtId="0" fontId="7" fillId="0" borderId="11" xfId="45" applyFont="1" applyBorder="1" applyAlignment="1" applyProtection="1">
      <alignment horizontal="center" vertical="center" wrapText="1"/>
      <protection locked="0"/>
    </xf>
    <xf numFmtId="0" fontId="7" fillId="0" borderId="12" xfId="45" applyFont="1" applyBorder="1" applyAlignment="1" applyProtection="1">
      <alignment horizontal="center" vertical="center" wrapText="1"/>
      <protection locked="0"/>
    </xf>
    <xf numFmtId="0" fontId="7" fillId="0" borderId="13" xfId="45" applyFont="1" applyBorder="1" applyAlignment="1" applyProtection="1">
      <alignment horizontal="center" vertical="center" wrapText="1"/>
      <protection locked="0"/>
    </xf>
    <xf numFmtId="0" fontId="7" fillId="0" borderId="14" xfId="45" applyFont="1" applyBorder="1" applyAlignment="1" applyProtection="1">
      <alignment horizontal="center" vertical="center" wrapText="1"/>
      <protection locked="0"/>
    </xf>
    <xf numFmtId="0" fontId="8" fillId="0" borderId="0" xfId="45" applyFont="1" applyBorder="1" applyAlignment="1" applyProtection="1">
      <alignment wrapText="1"/>
      <protection locked="0"/>
    </xf>
    <xf numFmtId="0" fontId="10" fillId="0" borderId="0" xfId="45" applyFont="1" applyBorder="1" applyProtection="1">
      <alignment/>
      <protection locked="0"/>
    </xf>
    <xf numFmtId="0" fontId="8" fillId="0" borderId="0" xfId="45" applyFont="1" applyBorder="1" applyProtection="1">
      <alignment/>
      <protection locked="0"/>
    </xf>
    <xf numFmtId="0" fontId="7" fillId="0" borderId="15" xfId="45" applyFont="1" applyBorder="1" applyAlignment="1" applyProtection="1">
      <alignment horizontal="center"/>
      <protection locked="0"/>
    </xf>
    <xf numFmtId="0" fontId="11" fillId="0" borderId="16" xfId="45" applyFont="1" applyBorder="1" applyAlignment="1" applyProtection="1">
      <alignment wrapText="1"/>
      <protection locked="0"/>
    </xf>
    <xf numFmtId="4" fontId="7" fillId="0" borderId="17" xfId="45" applyNumberFormat="1" applyFont="1" applyBorder="1" applyAlignment="1" applyProtection="1">
      <alignment wrapText="1"/>
      <protection locked="0"/>
    </xf>
    <xf numFmtId="4" fontId="7" fillId="0" borderId="18" xfId="45" applyNumberFormat="1" applyFont="1" applyBorder="1" applyAlignment="1" applyProtection="1">
      <alignment wrapText="1"/>
      <protection locked="0"/>
    </xf>
    <xf numFmtId="4" fontId="11" fillId="0" borderId="19" xfId="45" applyNumberFormat="1" applyFont="1" applyBorder="1" applyAlignment="1" applyProtection="1">
      <alignment wrapText="1"/>
      <protection locked="0"/>
    </xf>
    <xf numFmtId="4" fontId="11" fillId="0" borderId="20" xfId="45" applyNumberFormat="1" applyFont="1" applyBorder="1" applyAlignment="1" applyProtection="1">
      <alignment wrapText="1"/>
      <protection locked="0"/>
    </xf>
    <xf numFmtId="164" fontId="11" fillId="33" borderId="17" xfId="45" applyNumberFormat="1" applyFont="1" applyFill="1" applyBorder="1" applyAlignment="1" applyProtection="1">
      <alignment horizontal="right"/>
      <protection/>
    </xf>
    <xf numFmtId="164" fontId="11" fillId="33" borderId="21" xfId="45" applyNumberFormat="1" applyFont="1" applyFill="1" applyBorder="1" applyAlignment="1" applyProtection="1">
      <alignment horizontal="right"/>
      <protection/>
    </xf>
    <xf numFmtId="0" fontId="12" fillId="0" borderId="0" xfId="45" applyFont="1" applyBorder="1" applyProtection="1">
      <alignment/>
      <protection locked="0"/>
    </xf>
    <xf numFmtId="0" fontId="7" fillId="0" borderId="22" xfId="45" applyFont="1" applyBorder="1" applyAlignment="1" applyProtection="1">
      <alignment horizontal="center"/>
      <protection locked="0"/>
    </xf>
    <xf numFmtId="0" fontId="11" fillId="0" borderId="23" xfId="45" applyFont="1" applyBorder="1" applyAlignment="1" applyProtection="1">
      <alignment horizontal="left"/>
      <protection locked="0"/>
    </xf>
    <xf numFmtId="4" fontId="11" fillId="0" borderId="24" xfId="45" applyNumberFormat="1" applyFont="1" applyBorder="1" applyAlignment="1" applyProtection="1">
      <alignment/>
      <protection locked="0"/>
    </xf>
    <xf numFmtId="4" fontId="11" fillId="0" borderId="25" xfId="45" applyNumberFormat="1" applyFont="1" applyBorder="1" applyAlignment="1" applyProtection="1">
      <alignment/>
      <protection locked="0"/>
    </xf>
    <xf numFmtId="4" fontId="11" fillId="0" borderId="26" xfId="45" applyNumberFormat="1" applyFont="1" applyBorder="1" applyAlignment="1" applyProtection="1">
      <alignment/>
      <protection locked="0"/>
    </xf>
    <xf numFmtId="4" fontId="11" fillId="0" borderId="27" xfId="45" applyNumberFormat="1" applyFont="1" applyBorder="1" applyAlignment="1" applyProtection="1">
      <alignment/>
      <protection locked="0"/>
    </xf>
    <xf numFmtId="164" fontId="11" fillId="33" borderId="25" xfId="45" applyNumberFormat="1" applyFont="1" applyFill="1" applyBorder="1" applyAlignment="1" applyProtection="1">
      <alignment horizontal="right"/>
      <protection/>
    </xf>
    <xf numFmtId="164" fontId="11" fillId="33" borderId="26" xfId="45" applyNumberFormat="1" applyFont="1" applyFill="1" applyBorder="1" applyAlignment="1" applyProtection="1">
      <alignment horizontal="right"/>
      <protection/>
    </xf>
    <xf numFmtId="0" fontId="11" fillId="0" borderId="23" xfId="45" applyFont="1" applyBorder="1" applyAlignment="1" applyProtection="1">
      <alignment wrapText="1"/>
      <protection locked="0"/>
    </xf>
    <xf numFmtId="0" fontId="11" fillId="0" borderId="23" xfId="45" applyFont="1" applyFill="1" applyBorder="1" applyAlignment="1" applyProtection="1">
      <alignment wrapText="1"/>
      <protection locked="0"/>
    </xf>
    <xf numFmtId="0" fontId="4" fillId="34" borderId="22" xfId="45" applyFont="1" applyFill="1" applyBorder="1" applyAlignment="1" applyProtection="1">
      <alignment horizontal="center"/>
      <protection locked="0"/>
    </xf>
    <xf numFmtId="0" fontId="4" fillId="34" borderId="23" xfId="45" applyFont="1" applyFill="1" applyBorder="1" applyAlignment="1" applyProtection="1">
      <alignment wrapText="1"/>
      <protection locked="0"/>
    </xf>
    <xf numFmtId="4" fontId="4" fillId="34" borderId="28" xfId="45" applyNumberFormat="1" applyFont="1" applyFill="1" applyBorder="1" applyAlignment="1" applyProtection="1">
      <alignment/>
      <protection/>
    </xf>
    <xf numFmtId="4" fontId="4" fillId="34" borderId="29" xfId="45" applyNumberFormat="1" applyFont="1" applyFill="1" applyBorder="1" applyAlignment="1" applyProtection="1">
      <alignment/>
      <protection locked="0"/>
    </xf>
    <xf numFmtId="4" fontId="4" fillId="34" borderId="30" xfId="45" applyNumberFormat="1" applyFont="1" applyFill="1" applyBorder="1" applyAlignment="1" applyProtection="1">
      <alignment/>
      <protection locked="0"/>
    </xf>
    <xf numFmtId="4" fontId="4" fillId="34" borderId="31" xfId="45" applyNumberFormat="1" applyFont="1" applyFill="1" applyBorder="1" applyAlignment="1" applyProtection="1">
      <alignment/>
      <protection locked="0"/>
    </xf>
    <xf numFmtId="0" fontId="13" fillId="0" borderId="0" xfId="45" applyFont="1" applyBorder="1" applyProtection="1">
      <alignment/>
      <protection locked="0"/>
    </xf>
    <xf numFmtId="0" fontId="7" fillId="35" borderId="22" xfId="45" applyFont="1" applyFill="1" applyBorder="1" applyAlignment="1" applyProtection="1">
      <alignment horizontal="center"/>
      <protection locked="0"/>
    </xf>
    <xf numFmtId="0" fontId="7" fillId="35" borderId="23" xfId="45" applyFont="1" applyFill="1" applyBorder="1" applyAlignment="1" applyProtection="1">
      <alignment wrapText="1"/>
      <protection locked="0"/>
    </xf>
    <xf numFmtId="4" fontId="7" fillId="35" borderId="24" xfId="45" applyNumberFormat="1" applyFont="1" applyFill="1" applyBorder="1" applyAlignment="1" applyProtection="1">
      <alignment/>
      <protection locked="0"/>
    </xf>
    <xf numFmtId="4" fontId="7" fillId="35" borderId="25" xfId="45" applyNumberFormat="1" applyFont="1" applyFill="1" applyBorder="1" applyAlignment="1" applyProtection="1">
      <alignment/>
      <protection locked="0"/>
    </xf>
    <xf numFmtId="4" fontId="7" fillId="35" borderId="26" xfId="45" applyNumberFormat="1" applyFont="1" applyFill="1" applyBorder="1" applyAlignment="1" applyProtection="1">
      <alignment/>
      <protection locked="0"/>
    </xf>
    <xf numFmtId="4" fontId="7" fillId="35" borderId="27" xfId="45" applyNumberFormat="1" applyFont="1" applyFill="1" applyBorder="1" applyAlignment="1" applyProtection="1">
      <alignment/>
      <protection locked="0"/>
    </xf>
    <xf numFmtId="0" fontId="11" fillId="0" borderId="32" xfId="45" applyFont="1" applyBorder="1" applyAlignment="1" applyProtection="1">
      <alignment wrapText="1"/>
      <protection locked="0"/>
    </xf>
    <xf numFmtId="0" fontId="7" fillId="34" borderId="33" xfId="45" applyFont="1" applyFill="1" applyBorder="1" applyAlignment="1" applyProtection="1">
      <alignment horizontal="center"/>
      <protection locked="0"/>
    </xf>
    <xf numFmtId="0" fontId="7" fillId="34" borderId="32" xfId="45" applyFont="1" applyFill="1" applyBorder="1" applyAlignment="1" applyProtection="1">
      <alignment wrapText="1"/>
      <protection locked="0"/>
    </xf>
    <xf numFmtId="4" fontId="7" fillId="34" borderId="31" xfId="45" applyNumberFormat="1" applyFont="1" applyFill="1" applyBorder="1" applyAlignment="1" applyProtection="1">
      <alignment/>
      <protection locked="0"/>
    </xf>
    <xf numFmtId="4" fontId="7" fillId="34" borderId="29" xfId="45" applyNumberFormat="1" applyFont="1" applyFill="1" applyBorder="1" applyAlignment="1" applyProtection="1">
      <alignment/>
      <protection locked="0"/>
    </xf>
    <xf numFmtId="4" fontId="7" fillId="34" borderId="30" xfId="45" applyNumberFormat="1" applyFont="1" applyFill="1" applyBorder="1" applyAlignment="1" applyProtection="1">
      <alignment/>
      <protection locked="0"/>
    </xf>
    <xf numFmtId="4" fontId="7" fillId="34" borderId="34" xfId="45" applyNumberFormat="1" applyFont="1" applyFill="1" applyBorder="1" applyAlignment="1" applyProtection="1">
      <alignment/>
      <protection locked="0"/>
    </xf>
    <xf numFmtId="0" fontId="7" fillId="0" borderId="33" xfId="45" applyFont="1" applyFill="1" applyBorder="1" applyAlignment="1" applyProtection="1">
      <alignment horizontal="center"/>
      <protection locked="0"/>
    </xf>
    <xf numFmtId="0" fontId="11" fillId="0" borderId="32" xfId="45" applyFont="1" applyFill="1" applyBorder="1" applyAlignment="1" applyProtection="1">
      <alignment wrapText="1"/>
      <protection locked="0"/>
    </xf>
    <xf numFmtId="4" fontId="11" fillId="0" borderId="31" xfId="45" applyNumberFormat="1" applyFont="1" applyFill="1" applyBorder="1" applyAlignment="1" applyProtection="1">
      <alignment/>
      <protection locked="0"/>
    </xf>
    <xf numFmtId="4" fontId="11" fillId="0" borderId="29" xfId="45" applyNumberFormat="1" applyFont="1" applyFill="1" applyBorder="1" applyAlignment="1" applyProtection="1">
      <alignment/>
      <protection locked="0"/>
    </xf>
    <xf numFmtId="4" fontId="11" fillId="0" borderId="30" xfId="45" applyNumberFormat="1" applyFont="1" applyFill="1" applyBorder="1" applyAlignment="1" applyProtection="1">
      <alignment/>
      <protection locked="0"/>
    </xf>
    <xf numFmtId="4" fontId="11" fillId="0" borderId="34" xfId="45" applyNumberFormat="1" applyFont="1" applyFill="1" applyBorder="1" applyAlignment="1" applyProtection="1">
      <alignment/>
      <protection locked="0"/>
    </xf>
    <xf numFmtId="0" fontId="7" fillId="0" borderId="33" xfId="45" applyFont="1" applyBorder="1" applyAlignment="1" applyProtection="1">
      <alignment horizontal="center"/>
      <protection locked="0"/>
    </xf>
    <xf numFmtId="4" fontId="11" fillId="0" borderId="31" xfId="45" applyNumberFormat="1" applyFont="1" applyBorder="1" applyAlignment="1" applyProtection="1">
      <alignment/>
      <protection locked="0"/>
    </xf>
    <xf numFmtId="4" fontId="11" fillId="0" borderId="29" xfId="45" applyNumberFormat="1" applyFont="1" applyBorder="1" applyAlignment="1" applyProtection="1">
      <alignment/>
      <protection locked="0"/>
    </xf>
    <xf numFmtId="4" fontId="11" fillId="0" borderId="30" xfId="45" applyNumberFormat="1" applyFont="1" applyBorder="1" applyAlignment="1" applyProtection="1">
      <alignment/>
      <protection locked="0"/>
    </xf>
    <xf numFmtId="4" fontId="11" fillId="0" borderId="34" xfId="45" applyNumberFormat="1" applyFont="1" applyBorder="1" applyAlignment="1" applyProtection="1">
      <alignment/>
      <protection locked="0"/>
    </xf>
    <xf numFmtId="0" fontId="7" fillId="0" borderId="35" xfId="45" applyFont="1" applyBorder="1" applyAlignment="1" applyProtection="1">
      <alignment horizontal="center"/>
      <protection locked="0"/>
    </xf>
    <xf numFmtId="0" fontId="11" fillId="0" borderId="36" xfId="45" applyFont="1" applyFill="1" applyBorder="1" applyAlignment="1" applyProtection="1">
      <alignment wrapText="1"/>
      <protection locked="0"/>
    </xf>
    <xf numFmtId="4" fontId="11" fillId="0" borderId="37" xfId="45" applyNumberFormat="1" applyFont="1" applyFill="1" applyBorder="1" applyAlignment="1" applyProtection="1">
      <alignment/>
      <protection locked="0"/>
    </xf>
    <xf numFmtId="4" fontId="11" fillId="0" borderId="12" xfId="45" applyNumberFormat="1" applyFont="1" applyFill="1" applyBorder="1" applyAlignment="1" applyProtection="1">
      <alignment/>
      <protection locked="0"/>
    </xf>
    <xf numFmtId="4" fontId="11" fillId="0" borderId="38" xfId="45" applyNumberFormat="1" applyFont="1" applyFill="1" applyBorder="1" applyAlignment="1" applyProtection="1">
      <alignment/>
      <protection locked="0"/>
    </xf>
    <xf numFmtId="4" fontId="11" fillId="0" borderId="14" xfId="45" applyNumberFormat="1" applyFont="1" applyFill="1" applyBorder="1" applyAlignment="1" applyProtection="1">
      <alignment/>
      <protection locked="0"/>
    </xf>
    <xf numFmtId="164" fontId="11" fillId="33" borderId="29" xfId="45" applyNumberFormat="1" applyFont="1" applyFill="1" applyBorder="1" applyAlignment="1" applyProtection="1">
      <alignment horizontal="right"/>
      <protection/>
    </xf>
    <xf numFmtId="164" fontId="11" fillId="33" borderId="30" xfId="45" applyNumberFormat="1" applyFont="1" applyFill="1" applyBorder="1" applyAlignment="1" applyProtection="1">
      <alignment horizontal="right"/>
      <protection/>
    </xf>
    <xf numFmtId="4" fontId="9" fillId="33" borderId="39" xfId="45" applyNumberFormat="1" applyFont="1" applyFill="1" applyBorder="1" applyAlignment="1" applyProtection="1">
      <alignment vertical="center"/>
      <protection locked="0"/>
    </xf>
    <xf numFmtId="4" fontId="9" fillId="33" borderId="40" xfId="45" applyNumberFormat="1" applyFont="1" applyFill="1" applyBorder="1" applyAlignment="1" applyProtection="1">
      <alignment vertical="center"/>
      <protection locked="0"/>
    </xf>
    <xf numFmtId="4" fontId="9" fillId="33" borderId="41" xfId="45" applyNumberFormat="1" applyFont="1" applyFill="1" applyBorder="1" applyAlignment="1" applyProtection="1">
      <alignment vertical="center"/>
      <protection locked="0"/>
    </xf>
    <xf numFmtId="164" fontId="11" fillId="33" borderId="42" xfId="45" applyNumberFormat="1" applyFont="1" applyFill="1" applyBorder="1" applyAlignment="1" applyProtection="1">
      <alignment horizontal="right"/>
      <protection/>
    </xf>
    <xf numFmtId="164" fontId="11" fillId="33" borderId="40" xfId="45" applyNumberFormat="1" applyFont="1" applyFill="1" applyBorder="1" applyAlignment="1" applyProtection="1">
      <alignment horizontal="right"/>
      <protection/>
    </xf>
    <xf numFmtId="0" fontId="14" fillId="0" borderId="15" xfId="45" applyFont="1" applyBorder="1" applyAlignment="1" applyProtection="1">
      <alignment horizontal="center"/>
      <protection locked="0"/>
    </xf>
    <xf numFmtId="4" fontId="15" fillId="0" borderId="19" xfId="45" applyNumberFormat="1" applyFont="1" applyBorder="1" applyAlignment="1" applyProtection="1">
      <alignment horizontal="right"/>
      <protection locked="0"/>
    </xf>
    <xf numFmtId="4" fontId="15" fillId="0" borderId="17" xfId="45" applyNumberFormat="1" applyFont="1" applyBorder="1" applyAlignment="1" applyProtection="1">
      <alignment horizontal="right"/>
      <protection locked="0"/>
    </xf>
    <xf numFmtId="4" fontId="15" fillId="0" borderId="21" xfId="45" applyNumberFormat="1" applyFont="1" applyBorder="1" applyAlignment="1" applyProtection="1">
      <alignment horizontal="right"/>
      <protection locked="0"/>
    </xf>
    <xf numFmtId="4" fontId="15" fillId="0" borderId="20" xfId="45" applyNumberFormat="1" applyFont="1" applyBorder="1" applyAlignment="1" applyProtection="1">
      <alignment horizontal="right"/>
      <protection locked="0"/>
    </xf>
    <xf numFmtId="0" fontId="14" fillId="0" borderId="22" xfId="45" applyFont="1" applyBorder="1" applyAlignment="1" applyProtection="1">
      <alignment horizontal="center"/>
      <protection locked="0"/>
    </xf>
    <xf numFmtId="4" fontId="15" fillId="0" borderId="24" xfId="45" applyNumberFormat="1" applyFont="1" applyBorder="1" applyAlignment="1" applyProtection="1">
      <alignment horizontal="right"/>
      <protection locked="0"/>
    </xf>
    <xf numFmtId="4" fontId="15" fillId="0" borderId="25" xfId="45" applyNumberFormat="1" applyFont="1" applyBorder="1" applyAlignment="1" applyProtection="1">
      <alignment horizontal="right"/>
      <protection locked="0"/>
    </xf>
    <xf numFmtId="4" fontId="15" fillId="0" borderId="26" xfId="45" applyNumberFormat="1" applyFont="1" applyBorder="1" applyAlignment="1" applyProtection="1">
      <alignment horizontal="right"/>
      <protection locked="0"/>
    </xf>
    <xf numFmtId="4" fontId="15" fillId="0" borderId="27" xfId="45" applyNumberFormat="1" applyFont="1" applyBorder="1" applyAlignment="1" applyProtection="1">
      <alignment horizontal="right"/>
      <protection locked="0"/>
    </xf>
    <xf numFmtId="4" fontId="14" fillId="0" borderId="24" xfId="45" applyNumberFormat="1" applyFont="1" applyBorder="1" applyAlignment="1" applyProtection="1">
      <alignment horizontal="right"/>
      <protection locked="0"/>
    </xf>
    <xf numFmtId="4" fontId="14" fillId="0" borderId="25" xfId="45" applyNumberFormat="1" applyFont="1" applyBorder="1" applyAlignment="1" applyProtection="1">
      <alignment horizontal="right"/>
      <protection locked="0"/>
    </xf>
    <xf numFmtId="4" fontId="14" fillId="0" borderId="26" xfId="45" applyNumberFormat="1" applyFont="1" applyBorder="1" applyAlignment="1" applyProtection="1">
      <alignment horizontal="right"/>
      <protection locked="0"/>
    </xf>
    <xf numFmtId="4" fontId="14" fillId="0" borderId="27" xfId="45" applyNumberFormat="1" applyFont="1" applyBorder="1" applyAlignment="1" applyProtection="1">
      <alignment horizontal="right"/>
      <protection locked="0"/>
    </xf>
    <xf numFmtId="4" fontId="14" fillId="0" borderId="25" xfId="45" applyNumberFormat="1" applyFont="1" applyBorder="1" applyAlignment="1" applyProtection="1">
      <alignment horizontal="right" wrapText="1"/>
      <protection locked="0"/>
    </xf>
    <xf numFmtId="4" fontId="14" fillId="0" borderId="26" xfId="45" applyNumberFormat="1" applyFont="1" applyBorder="1" applyAlignment="1" applyProtection="1">
      <alignment horizontal="right" wrapText="1"/>
      <protection locked="0"/>
    </xf>
    <xf numFmtId="4" fontId="15" fillId="0" borderId="24" xfId="45" applyNumberFormat="1" applyFont="1" applyBorder="1" applyAlignment="1" applyProtection="1">
      <alignment horizontal="right" wrapText="1"/>
      <protection locked="0"/>
    </xf>
    <xf numFmtId="4" fontId="15" fillId="0" borderId="27" xfId="45" applyNumberFormat="1" applyFont="1" applyBorder="1" applyAlignment="1" applyProtection="1">
      <alignment horizontal="right" wrapText="1"/>
      <protection locked="0"/>
    </xf>
    <xf numFmtId="0" fontId="16" fillId="0" borderId="0" xfId="45" applyFont="1" applyBorder="1" applyProtection="1">
      <alignment/>
      <protection locked="0"/>
    </xf>
    <xf numFmtId="4" fontId="15" fillId="0" borderId="25" xfId="45" applyNumberFormat="1" applyFont="1" applyBorder="1" applyAlignment="1" applyProtection="1">
      <alignment horizontal="right" wrapText="1"/>
      <protection locked="0"/>
    </xf>
    <xf numFmtId="4" fontId="15" fillId="0" borderId="26" xfId="45" applyNumberFormat="1" applyFont="1" applyBorder="1" applyAlignment="1" applyProtection="1">
      <alignment horizontal="right" wrapText="1"/>
      <protection locked="0"/>
    </xf>
    <xf numFmtId="0" fontId="4" fillId="36" borderId="22" xfId="45" applyFont="1" applyFill="1" applyBorder="1" applyAlignment="1" applyProtection="1">
      <alignment horizontal="center"/>
      <protection locked="0"/>
    </xf>
    <xf numFmtId="0" fontId="4" fillId="36" borderId="23" xfId="45" applyFont="1" applyFill="1" applyBorder="1" applyAlignment="1" applyProtection="1">
      <alignment wrapText="1"/>
      <protection locked="0"/>
    </xf>
    <xf numFmtId="4" fontId="4" fillId="36" borderId="24" xfId="45" applyNumberFormat="1" applyFont="1" applyFill="1" applyBorder="1" applyAlignment="1" applyProtection="1">
      <alignment horizontal="right" wrapText="1"/>
      <protection/>
    </xf>
    <xf numFmtId="4" fontId="4" fillId="36" borderId="10" xfId="45" applyNumberFormat="1" applyFont="1" applyFill="1" applyBorder="1" applyAlignment="1" applyProtection="1">
      <alignment horizontal="right" wrapText="1"/>
      <protection/>
    </xf>
    <xf numFmtId="4" fontId="4" fillId="36" borderId="25" xfId="45" applyNumberFormat="1" applyFont="1" applyFill="1" applyBorder="1" applyAlignment="1" applyProtection="1">
      <alignment horizontal="right" wrapText="1"/>
      <protection/>
    </xf>
    <xf numFmtId="4" fontId="4" fillId="36" borderId="26" xfId="45" applyNumberFormat="1" applyFont="1" applyFill="1" applyBorder="1" applyAlignment="1" applyProtection="1">
      <alignment horizontal="right" wrapText="1"/>
      <protection/>
    </xf>
    <xf numFmtId="4" fontId="4" fillId="36" borderId="27" xfId="45" applyNumberFormat="1" applyFont="1" applyFill="1" applyBorder="1" applyAlignment="1" applyProtection="1">
      <alignment horizontal="right" wrapText="1"/>
      <protection/>
    </xf>
    <xf numFmtId="0" fontId="17" fillId="0" borderId="0" xfId="45" applyFont="1" applyBorder="1" applyProtection="1">
      <alignment/>
      <protection locked="0"/>
    </xf>
    <xf numFmtId="0" fontId="7" fillId="34" borderId="22" xfId="45" applyFont="1" applyFill="1" applyBorder="1" applyAlignment="1" applyProtection="1">
      <alignment horizontal="center" vertical="center"/>
      <protection locked="0"/>
    </xf>
    <xf numFmtId="0" fontId="7" fillId="34" borderId="23" xfId="45" applyFont="1" applyFill="1" applyBorder="1" applyAlignment="1" applyProtection="1">
      <alignment wrapText="1"/>
      <protection locked="0"/>
    </xf>
    <xf numFmtId="4" fontId="7" fillId="34" borderId="24" xfId="45" applyNumberFormat="1" applyFont="1" applyFill="1" applyBorder="1" applyAlignment="1" applyProtection="1">
      <alignment horizontal="right" vertical="center" wrapText="1"/>
      <protection locked="0"/>
    </xf>
    <xf numFmtId="4" fontId="7" fillId="34" borderId="10" xfId="45" applyNumberFormat="1" applyFont="1" applyFill="1" applyBorder="1" applyAlignment="1" applyProtection="1">
      <alignment horizontal="right" vertical="center" wrapText="1"/>
      <protection locked="0"/>
    </xf>
    <xf numFmtId="4" fontId="7" fillId="34" borderId="25" xfId="45" applyNumberFormat="1" applyFont="1" applyFill="1" applyBorder="1" applyAlignment="1" applyProtection="1">
      <alignment horizontal="right" vertical="center" wrapText="1"/>
      <protection locked="0"/>
    </xf>
    <xf numFmtId="4" fontId="7" fillId="34" borderId="26" xfId="45" applyNumberFormat="1" applyFont="1" applyFill="1" applyBorder="1" applyAlignment="1" applyProtection="1">
      <alignment horizontal="right" vertical="center" wrapText="1"/>
      <protection locked="0"/>
    </xf>
    <xf numFmtId="4" fontId="7" fillId="34" borderId="27" xfId="45" applyNumberFormat="1" applyFont="1" applyFill="1" applyBorder="1" applyAlignment="1" applyProtection="1">
      <alignment horizontal="right" vertical="center" wrapText="1"/>
      <protection locked="0"/>
    </xf>
    <xf numFmtId="0" fontId="7" fillId="35" borderId="33" xfId="45" applyFont="1" applyFill="1" applyBorder="1" applyAlignment="1" applyProtection="1">
      <alignment horizontal="center" vertical="center"/>
      <protection locked="0"/>
    </xf>
    <xf numFmtId="0" fontId="11" fillId="35" borderId="32" xfId="45" applyFont="1" applyFill="1" applyBorder="1" applyAlignment="1" applyProtection="1">
      <alignment wrapText="1"/>
      <protection locked="0"/>
    </xf>
    <xf numFmtId="4" fontId="7" fillId="35" borderId="31" xfId="45" applyNumberFormat="1" applyFont="1" applyFill="1" applyBorder="1" applyAlignment="1" applyProtection="1">
      <alignment horizontal="right" vertical="center" wrapText="1"/>
      <protection locked="0"/>
    </xf>
    <xf numFmtId="4" fontId="7" fillId="35" borderId="43" xfId="45" applyNumberFormat="1" applyFont="1" applyFill="1" applyBorder="1" applyAlignment="1" applyProtection="1">
      <alignment horizontal="right" vertical="center" wrapText="1"/>
      <protection locked="0"/>
    </xf>
    <xf numFmtId="4" fontId="7" fillId="35" borderId="29" xfId="45" applyNumberFormat="1" applyFont="1" applyFill="1" applyBorder="1" applyAlignment="1" applyProtection="1">
      <alignment horizontal="right" vertical="center" wrapText="1"/>
      <protection locked="0"/>
    </xf>
    <xf numFmtId="4" fontId="7" fillId="35" borderId="30" xfId="45" applyNumberFormat="1" applyFont="1" applyFill="1" applyBorder="1" applyAlignment="1" applyProtection="1">
      <alignment horizontal="right" vertical="center" wrapText="1"/>
      <protection locked="0"/>
    </xf>
    <xf numFmtId="4" fontId="7" fillId="35" borderId="34" xfId="45" applyNumberFormat="1" applyFont="1" applyFill="1" applyBorder="1" applyAlignment="1" applyProtection="1">
      <alignment horizontal="right" vertical="center" wrapText="1"/>
      <protection locked="0"/>
    </xf>
    <xf numFmtId="0" fontId="11" fillId="35" borderId="44" xfId="45" applyFont="1" applyFill="1" applyBorder="1" applyAlignment="1" applyProtection="1">
      <alignment wrapText="1"/>
      <protection locked="0"/>
    </xf>
    <xf numFmtId="4" fontId="11" fillId="35" borderId="31" xfId="45" applyNumberFormat="1" applyFont="1" applyFill="1" applyBorder="1" applyAlignment="1" applyProtection="1">
      <alignment horizontal="right" vertical="center" wrapText="1"/>
      <protection locked="0"/>
    </xf>
    <xf numFmtId="4" fontId="11" fillId="35" borderId="43" xfId="45" applyNumberFormat="1" applyFont="1" applyFill="1" applyBorder="1" applyAlignment="1" applyProtection="1">
      <alignment horizontal="right" vertical="center" wrapText="1"/>
      <protection locked="0"/>
    </xf>
    <xf numFmtId="4" fontId="11" fillId="35" borderId="29" xfId="45" applyNumberFormat="1" applyFont="1" applyFill="1" applyBorder="1" applyAlignment="1" applyProtection="1">
      <alignment horizontal="right" vertical="center" wrapText="1"/>
      <protection locked="0"/>
    </xf>
    <xf numFmtId="4" fontId="11" fillId="35" borderId="30" xfId="4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5" applyFont="1" applyBorder="1" applyProtection="1">
      <alignment/>
      <protection locked="0"/>
    </xf>
    <xf numFmtId="0" fontId="11" fillId="35" borderId="36" xfId="45" applyFont="1" applyFill="1" applyBorder="1" applyAlignment="1" applyProtection="1">
      <alignment wrapText="1"/>
      <protection locked="0"/>
    </xf>
    <xf numFmtId="4" fontId="4" fillId="33" borderId="42" xfId="45" applyNumberFormat="1" applyFont="1" applyFill="1" applyBorder="1" applyAlignment="1" applyProtection="1">
      <alignment horizontal="right" vertical="center" wrapText="1"/>
      <protection/>
    </xf>
    <xf numFmtId="4" fontId="4" fillId="33" borderId="45" xfId="45" applyNumberFormat="1" applyFont="1" applyFill="1" applyBorder="1" applyAlignment="1" applyProtection="1">
      <alignment horizontal="right" vertical="center" wrapText="1"/>
      <protection/>
    </xf>
    <xf numFmtId="4" fontId="4" fillId="33" borderId="39" xfId="45" applyNumberFormat="1" applyFont="1" applyFill="1" applyBorder="1" applyAlignment="1" applyProtection="1">
      <alignment horizontal="right" vertical="center" wrapText="1"/>
      <protection/>
    </xf>
    <xf numFmtId="4" fontId="4" fillId="33" borderId="40" xfId="45" applyNumberFormat="1" applyFont="1" applyFill="1" applyBorder="1" applyAlignment="1" applyProtection="1">
      <alignment horizontal="right" vertical="center" wrapText="1"/>
      <protection/>
    </xf>
    <xf numFmtId="4" fontId="4" fillId="33" borderId="46" xfId="45" applyNumberFormat="1" applyFont="1" applyFill="1" applyBorder="1" applyAlignment="1" applyProtection="1">
      <alignment horizontal="right" vertical="center" wrapText="1"/>
      <protection/>
    </xf>
    <xf numFmtId="4" fontId="4" fillId="33" borderId="41" xfId="45" applyNumberFormat="1" applyFont="1" applyFill="1" applyBorder="1" applyAlignment="1" applyProtection="1">
      <alignment horizontal="right" vertical="center"/>
      <protection/>
    </xf>
    <xf numFmtId="4" fontId="11" fillId="0" borderId="17" xfId="45" applyNumberFormat="1" applyFont="1" applyFill="1" applyBorder="1" applyAlignment="1" applyProtection="1">
      <alignment horizontal="right" wrapText="1"/>
      <protection locked="0"/>
    </xf>
    <xf numFmtId="4" fontId="11" fillId="0" borderId="47" xfId="45" applyNumberFormat="1" applyFont="1" applyFill="1" applyBorder="1" applyAlignment="1" applyProtection="1">
      <alignment horizontal="right" wrapText="1"/>
      <protection locked="0"/>
    </xf>
    <xf numFmtId="4" fontId="11" fillId="0" borderId="21" xfId="45" applyNumberFormat="1" applyFont="1" applyFill="1" applyBorder="1" applyAlignment="1" applyProtection="1">
      <alignment horizontal="right" wrapText="1"/>
      <protection locked="0"/>
    </xf>
    <xf numFmtId="4" fontId="11" fillId="0" borderId="19" xfId="45" applyNumberFormat="1" applyFont="1" applyFill="1" applyBorder="1" applyAlignment="1" applyProtection="1">
      <alignment horizontal="right" wrapText="1"/>
      <protection locked="0"/>
    </xf>
    <xf numFmtId="4" fontId="11" fillId="0" borderId="20" xfId="45" applyNumberFormat="1" applyFont="1" applyFill="1" applyBorder="1" applyAlignment="1" applyProtection="1">
      <alignment horizontal="right"/>
      <protection locked="0"/>
    </xf>
    <xf numFmtId="0" fontId="11" fillId="0" borderId="44" xfId="45" applyFont="1" applyBorder="1" applyAlignment="1" applyProtection="1">
      <alignment wrapText="1"/>
      <protection locked="0"/>
    </xf>
    <xf numFmtId="4" fontId="11" fillId="0" borderId="29" xfId="45" applyNumberFormat="1" applyFont="1" applyBorder="1" applyAlignment="1" applyProtection="1">
      <alignment horizontal="right" wrapText="1"/>
      <protection locked="0"/>
    </xf>
    <xf numFmtId="4" fontId="11" fillId="0" borderId="43" xfId="45" applyNumberFormat="1" applyFont="1" applyBorder="1" applyAlignment="1" applyProtection="1">
      <alignment horizontal="right" wrapText="1"/>
      <protection locked="0"/>
    </xf>
    <xf numFmtId="4" fontId="11" fillId="0" borderId="30" xfId="45" applyNumberFormat="1" applyFont="1" applyBorder="1" applyAlignment="1" applyProtection="1">
      <alignment horizontal="right" wrapText="1"/>
      <protection locked="0"/>
    </xf>
    <xf numFmtId="4" fontId="11" fillId="0" borderId="31" xfId="45" applyNumberFormat="1" applyFont="1" applyFill="1" applyBorder="1" applyAlignment="1" applyProtection="1">
      <alignment horizontal="right" wrapText="1"/>
      <protection locked="0"/>
    </xf>
    <xf numFmtId="4" fontId="11" fillId="0" borderId="34" xfId="45" applyNumberFormat="1" applyFont="1" applyFill="1" applyBorder="1" applyAlignment="1" applyProtection="1">
      <alignment horizontal="right"/>
      <protection locked="0"/>
    </xf>
    <xf numFmtId="4" fontId="9" fillId="33" borderId="48" xfId="45" applyNumberFormat="1" applyFont="1" applyFill="1" applyBorder="1" applyAlignment="1" applyProtection="1">
      <alignment horizontal="right" vertical="center" wrapText="1"/>
      <protection/>
    </xf>
    <xf numFmtId="4" fontId="9" fillId="33" borderId="49" xfId="45" applyNumberFormat="1" applyFont="1" applyFill="1" applyBorder="1" applyAlignment="1" applyProtection="1">
      <alignment horizontal="right" vertical="center" wrapText="1"/>
      <protection/>
    </xf>
    <xf numFmtId="4" fontId="9" fillId="33" borderId="50" xfId="45" applyNumberFormat="1" applyFont="1" applyFill="1" applyBorder="1" applyAlignment="1" applyProtection="1">
      <alignment horizontal="right" vertical="center" wrapText="1"/>
      <protection/>
    </xf>
    <xf numFmtId="4" fontId="9" fillId="33" borderId="51" xfId="45" applyNumberFormat="1" applyFont="1" applyFill="1" applyBorder="1" applyAlignment="1" applyProtection="1">
      <alignment horizontal="right" vertical="center" wrapText="1"/>
      <protection/>
    </xf>
    <xf numFmtId="4" fontId="9" fillId="33" borderId="52" xfId="45" applyNumberFormat="1" applyFont="1" applyFill="1" applyBorder="1" applyAlignment="1" applyProtection="1">
      <alignment horizontal="right" vertical="center" wrapText="1"/>
      <protection/>
    </xf>
    <xf numFmtId="4" fontId="9" fillId="33" borderId="53" xfId="45" applyNumberFormat="1" applyFont="1" applyFill="1" applyBorder="1" applyAlignment="1" applyProtection="1">
      <alignment horizontal="right" vertical="center"/>
      <protection/>
    </xf>
    <xf numFmtId="0" fontId="20" fillId="0" borderId="0" xfId="45" applyFont="1" applyBorder="1" applyProtection="1">
      <alignment/>
      <protection locked="0"/>
    </xf>
    <xf numFmtId="0" fontId="4" fillId="37" borderId="54" xfId="45" applyFont="1" applyFill="1" applyBorder="1" applyAlignment="1" applyProtection="1">
      <alignment horizontal="left" wrapText="1"/>
      <protection locked="0"/>
    </xf>
    <xf numFmtId="4" fontId="11" fillId="36" borderId="55" xfId="45" applyNumberFormat="1" applyFont="1" applyFill="1" applyBorder="1" applyAlignment="1" applyProtection="1">
      <alignment horizontal="right" wrapText="1"/>
      <protection locked="0"/>
    </xf>
    <xf numFmtId="4" fontId="11" fillId="36" borderId="56" xfId="45" applyNumberFormat="1" applyFont="1" applyFill="1" applyBorder="1" applyAlignment="1" applyProtection="1">
      <alignment horizontal="right" wrapText="1"/>
      <protection locked="0"/>
    </xf>
    <xf numFmtId="4" fontId="11" fillId="36" borderId="22" xfId="45" applyNumberFormat="1" applyFont="1" applyFill="1" applyBorder="1" applyAlignment="1" applyProtection="1">
      <alignment horizontal="right" wrapText="1"/>
      <protection locked="0"/>
    </xf>
    <xf numFmtId="4" fontId="11" fillId="36" borderId="28" xfId="45" applyNumberFormat="1" applyFont="1" applyFill="1" applyBorder="1" applyAlignment="1" applyProtection="1">
      <alignment horizontal="right" wrapText="1"/>
      <protection locked="0"/>
    </xf>
    <xf numFmtId="4" fontId="11" fillId="36" borderId="35" xfId="45" applyNumberFormat="1" applyFont="1" applyFill="1" applyBorder="1" applyAlignment="1" applyProtection="1">
      <alignment horizontal="right" wrapText="1"/>
      <protection locked="0"/>
    </xf>
    <xf numFmtId="4" fontId="11" fillId="36" borderId="57" xfId="45" applyNumberFormat="1" applyFont="1" applyFill="1" applyBorder="1" applyAlignment="1" applyProtection="1">
      <alignment horizontal="right" wrapText="1"/>
      <protection locked="0"/>
    </xf>
    <xf numFmtId="0" fontId="4" fillId="0" borderId="0" xfId="45" applyFont="1" applyBorder="1" applyAlignment="1" applyProtection="1">
      <alignment horizontal="right"/>
      <protection locked="0"/>
    </xf>
    <xf numFmtId="0" fontId="23" fillId="33" borderId="46" xfId="0" applyFont="1" applyFill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" vertical="center" wrapText="1"/>
    </xf>
    <xf numFmtId="0" fontId="23" fillId="33" borderId="54" xfId="0" applyFont="1" applyFill="1" applyBorder="1" applyAlignment="1">
      <alignment horizontal="center" vertical="center" wrapText="1"/>
    </xf>
    <xf numFmtId="4" fontId="11" fillId="0" borderId="58" xfId="0" applyNumberFormat="1" applyFont="1" applyBorder="1" applyAlignment="1">
      <alignment/>
    </xf>
    <xf numFmtId="4" fontId="11" fillId="0" borderId="59" xfId="0" applyNumberFormat="1" applyFont="1" applyBorder="1" applyAlignment="1">
      <alignment/>
    </xf>
    <xf numFmtId="2" fontId="19" fillId="0" borderId="18" xfId="45" applyNumberFormat="1" applyFont="1" applyBorder="1" applyProtection="1">
      <alignment/>
      <protection locked="0"/>
    </xf>
    <xf numFmtId="4" fontId="11" fillId="0" borderId="24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2" fontId="19" fillId="0" borderId="21" xfId="45" applyNumberFormat="1" applyFont="1" applyBorder="1" applyProtection="1">
      <alignment/>
      <protection locked="0"/>
    </xf>
    <xf numFmtId="0" fontId="3" fillId="0" borderId="0" xfId="45" applyFont="1" applyBorder="1" applyProtection="1">
      <alignment/>
      <protection locked="0"/>
    </xf>
    <xf numFmtId="4" fontId="11" fillId="0" borderId="37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2" fontId="19" fillId="0" borderId="60" xfId="45" applyNumberFormat="1" applyFont="1" applyBorder="1" applyProtection="1">
      <alignment/>
      <protection locked="0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33" borderId="54" xfId="0" applyFont="1" applyFill="1" applyBorder="1" applyAlignment="1">
      <alignment horizontal="center"/>
    </xf>
    <xf numFmtId="4" fontId="11" fillId="0" borderId="21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4" fontId="7" fillId="33" borderId="40" xfId="0" applyNumberFormat="1" applyFont="1" applyFill="1" applyBorder="1" applyAlignment="1">
      <alignment/>
    </xf>
    <xf numFmtId="4" fontId="4" fillId="34" borderId="61" xfId="45" applyNumberFormat="1" applyFont="1" applyFill="1" applyBorder="1" applyAlignment="1" applyProtection="1">
      <alignment/>
      <protection locked="0"/>
    </xf>
    <xf numFmtId="4" fontId="4" fillId="34" borderId="61" xfId="45" applyNumberFormat="1" applyFont="1" applyFill="1" applyBorder="1" applyAlignment="1" applyProtection="1">
      <alignment/>
      <protection/>
    </xf>
    <xf numFmtId="4" fontId="7" fillId="35" borderId="61" xfId="45" applyNumberFormat="1" applyFont="1" applyFill="1" applyBorder="1" applyAlignment="1" applyProtection="1">
      <alignment/>
      <protection locked="0"/>
    </xf>
    <xf numFmtId="4" fontId="11" fillId="0" borderId="19" xfId="45" applyNumberFormat="1" applyFont="1" applyBorder="1" applyAlignment="1" applyProtection="1">
      <alignment/>
      <protection locked="0"/>
    </xf>
    <xf numFmtId="4" fontId="11" fillId="0" borderId="20" xfId="45" applyNumberFormat="1" applyFont="1" applyBorder="1" applyAlignment="1" applyProtection="1">
      <alignment/>
      <protection locked="0"/>
    </xf>
    <xf numFmtId="0" fontId="11" fillId="0" borderId="29" xfId="0" applyFont="1" applyBorder="1" applyAlignment="1">
      <alignment horizontal="left"/>
    </xf>
    <xf numFmtId="0" fontId="24" fillId="33" borderId="42" xfId="0" applyFont="1" applyFill="1" applyBorder="1" applyAlignment="1">
      <alignment horizontal="left"/>
    </xf>
    <xf numFmtId="0" fontId="11" fillId="0" borderId="32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4" fillId="33" borderId="42" xfId="0" applyFont="1" applyFill="1" applyBorder="1" applyAlignment="1">
      <alignment horizontal="center"/>
    </xf>
    <xf numFmtId="0" fontId="11" fillId="0" borderId="62" xfId="0" applyFont="1" applyBorder="1" applyAlignment="1">
      <alignment horizontal="left"/>
    </xf>
    <xf numFmtId="0" fontId="22" fillId="36" borderId="32" xfId="45" applyFont="1" applyFill="1" applyBorder="1" applyAlignment="1" applyProtection="1">
      <alignment horizontal="left" wrapText="1"/>
      <protection locked="0"/>
    </xf>
    <xf numFmtId="0" fontId="22" fillId="36" borderId="36" xfId="45" applyFont="1" applyFill="1" applyBorder="1" applyAlignment="1" applyProtection="1">
      <alignment horizontal="left" wrapText="1"/>
      <protection locked="0"/>
    </xf>
    <xf numFmtId="0" fontId="23" fillId="33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wrapText="1"/>
    </xf>
    <xf numFmtId="0" fontId="19" fillId="0" borderId="11" xfId="45" applyFont="1" applyBorder="1" applyAlignment="1" applyProtection="1">
      <alignment horizontal="left" vertical="top" wrapText="1"/>
      <protection locked="0"/>
    </xf>
    <xf numFmtId="0" fontId="21" fillId="37" borderId="39" xfId="45" applyFont="1" applyFill="1" applyBorder="1" applyAlignment="1" applyProtection="1">
      <alignment horizontal="left" wrapText="1"/>
      <protection locked="0"/>
    </xf>
    <xf numFmtId="0" fontId="22" fillId="36" borderId="16" xfId="45" applyFont="1" applyFill="1" applyBorder="1" applyAlignment="1" applyProtection="1">
      <alignment horizontal="left" wrapText="1"/>
      <protection locked="0"/>
    </xf>
    <xf numFmtId="4" fontId="11" fillId="33" borderId="63" xfId="45" applyNumberFormat="1" applyFont="1" applyFill="1" applyBorder="1" applyAlignment="1" applyProtection="1">
      <alignment horizontal="center" wrapText="1"/>
      <protection locked="0"/>
    </xf>
    <xf numFmtId="4" fontId="11" fillId="33" borderId="63" xfId="45" applyNumberFormat="1" applyFont="1" applyFill="1" applyBorder="1" applyAlignment="1" applyProtection="1">
      <alignment horizontal="center"/>
      <protection locked="0"/>
    </xf>
    <xf numFmtId="164" fontId="11" fillId="36" borderId="63" xfId="45" applyNumberFormat="1" applyFont="1" applyFill="1" applyBorder="1" applyAlignment="1" applyProtection="1">
      <alignment horizontal="center"/>
      <protection/>
    </xf>
    <xf numFmtId="4" fontId="9" fillId="33" borderId="41" xfId="45" applyNumberFormat="1" applyFont="1" applyFill="1" applyBorder="1" applyAlignment="1" applyProtection="1">
      <alignment horizontal="right" vertical="center"/>
      <protection/>
    </xf>
    <xf numFmtId="164" fontId="9" fillId="33" borderId="42" xfId="45" applyNumberFormat="1" applyFont="1" applyFill="1" applyBorder="1" applyAlignment="1" applyProtection="1">
      <alignment horizontal="right" vertical="center"/>
      <protection/>
    </xf>
    <xf numFmtId="164" fontId="9" fillId="33" borderId="40" xfId="45" applyNumberFormat="1" applyFont="1" applyFill="1" applyBorder="1" applyAlignment="1" applyProtection="1">
      <alignment horizontal="right" vertical="center"/>
      <protection/>
    </xf>
    <xf numFmtId="0" fontId="9" fillId="33" borderId="11" xfId="45" applyFont="1" applyFill="1" applyBorder="1" applyAlignment="1" applyProtection="1">
      <alignment horizontal="left" vertical="center" wrapText="1"/>
      <protection locked="0"/>
    </xf>
    <xf numFmtId="0" fontId="4" fillId="33" borderId="11" xfId="45" applyFont="1" applyFill="1" applyBorder="1" applyAlignment="1" applyProtection="1">
      <alignment horizontal="left" vertical="center" wrapText="1"/>
      <protection locked="0"/>
    </xf>
    <xf numFmtId="0" fontId="9" fillId="33" borderId="64" xfId="45" applyFont="1" applyFill="1" applyBorder="1" applyAlignment="1" applyProtection="1">
      <alignment horizontal="left" vertical="center" wrapText="1"/>
      <protection locked="0"/>
    </xf>
    <xf numFmtId="4" fontId="9" fillId="33" borderId="42" xfId="45" applyNumberFormat="1" applyFont="1" applyFill="1" applyBorder="1" applyAlignment="1" applyProtection="1">
      <alignment horizontal="right" vertical="center"/>
      <protection/>
    </xf>
    <xf numFmtId="4" fontId="9" fillId="33" borderId="40" xfId="45" applyNumberFormat="1" applyFont="1" applyFill="1" applyBorder="1" applyAlignment="1" applyProtection="1">
      <alignment horizontal="right" vertical="center"/>
      <protection/>
    </xf>
    <xf numFmtId="4" fontId="9" fillId="33" borderId="39" xfId="45" applyNumberFormat="1" applyFont="1" applyFill="1" applyBorder="1" applyAlignment="1" applyProtection="1">
      <alignment horizontal="right" vertical="center"/>
      <protection/>
    </xf>
    <xf numFmtId="4" fontId="9" fillId="33" borderId="42" xfId="45" applyNumberFormat="1" applyFont="1" applyFill="1" applyBorder="1" applyAlignment="1" applyProtection="1">
      <alignment horizontal="right" vertical="center" wrapText="1"/>
      <protection/>
    </xf>
    <xf numFmtId="0" fontId="7" fillId="0" borderId="64" xfId="45" applyFont="1" applyBorder="1" applyAlignment="1" applyProtection="1">
      <alignment horizontal="center" wrapText="1"/>
      <protection locked="0"/>
    </xf>
    <xf numFmtId="0" fontId="7" fillId="0" borderId="16" xfId="45" applyFont="1" applyBorder="1" applyAlignment="1" applyProtection="1">
      <alignment horizontal="center" vertical="center" wrapText="1"/>
      <protection locked="0"/>
    </xf>
    <xf numFmtId="0" fontId="7" fillId="0" borderId="42" xfId="45" applyFont="1" applyBorder="1" applyAlignment="1" applyProtection="1">
      <alignment horizontal="center" vertical="center" wrapText="1"/>
      <protection locked="0"/>
    </xf>
    <xf numFmtId="0" fontId="7" fillId="0" borderId="40" xfId="45" applyFont="1" applyBorder="1" applyAlignment="1" applyProtection="1">
      <alignment horizontal="center" vertical="center" wrapText="1"/>
      <protection locked="0"/>
    </xf>
    <xf numFmtId="0" fontId="4" fillId="0" borderId="16" xfId="45" applyFont="1" applyBorder="1" applyAlignment="1" applyProtection="1">
      <alignment horizontal="left" wrapText="1"/>
      <protection locked="0"/>
    </xf>
    <xf numFmtId="49" fontId="4" fillId="0" borderId="32" xfId="45" applyNumberFormat="1" applyFont="1" applyBorder="1" applyAlignment="1" applyProtection="1">
      <alignment horizontal="left"/>
      <protection locked="0"/>
    </xf>
    <xf numFmtId="0" fontId="4" fillId="0" borderId="12" xfId="45" applyFont="1" applyBorder="1" applyAlignment="1" applyProtection="1">
      <alignment horizontal="left"/>
      <protection locked="0"/>
    </xf>
    <xf numFmtId="0" fontId="4" fillId="0" borderId="38" xfId="45" applyFont="1" applyBorder="1" applyAlignment="1" applyProtection="1">
      <alignment horizontal="left"/>
      <protection locked="0"/>
    </xf>
    <xf numFmtId="0" fontId="4" fillId="0" borderId="65" xfId="45" applyFont="1" applyBorder="1" applyAlignment="1" applyProtection="1">
      <alignment horizontal="right"/>
      <protection locked="0"/>
    </xf>
    <xf numFmtId="0" fontId="6" fillId="37" borderId="11" xfId="45" applyFont="1" applyFill="1" applyBorder="1" applyAlignment="1" applyProtection="1">
      <alignment horizont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r2_233  Příloha 2 3 4 5 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93</xdr:row>
      <xdr:rowOff>85725</xdr:rowOff>
    </xdr:from>
    <xdr:to>
      <xdr:col>1</xdr:col>
      <xdr:colOff>1838325</xdr:colOff>
      <xdr:row>94</xdr:row>
      <xdr:rowOff>209550</xdr:rowOff>
    </xdr:to>
    <xdr:sp fLocksText="0">
      <xdr:nvSpPr>
        <xdr:cNvPr id="1" name="TextovéPole 1"/>
        <xdr:cNvSpPr txBox="1">
          <a:spLocks noChangeArrowheads="1"/>
        </xdr:cNvSpPr>
      </xdr:nvSpPr>
      <xdr:spPr>
        <a:xfrm>
          <a:off x="723900" y="18592800"/>
          <a:ext cx="1838325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Datum: 11. 2. 2019</a:t>
          </a:r>
        </a:p>
      </xdr:txBody>
    </xdr:sp>
    <xdr:clientData/>
  </xdr:twoCellAnchor>
  <xdr:twoCellAnchor>
    <xdr:from>
      <xdr:col>1</xdr:col>
      <xdr:colOff>1971675</xdr:colOff>
      <xdr:row>93</xdr:row>
      <xdr:rowOff>85725</xdr:rowOff>
    </xdr:from>
    <xdr:to>
      <xdr:col>4</xdr:col>
      <xdr:colOff>476250</xdr:colOff>
      <xdr:row>94</xdr:row>
      <xdr:rowOff>209550</xdr:rowOff>
    </xdr:to>
    <xdr:sp fLocksText="0">
      <xdr:nvSpPr>
        <xdr:cNvPr id="2" name="TextovéPole 2"/>
        <xdr:cNvSpPr txBox="1">
          <a:spLocks noChangeArrowheads="1"/>
        </xdr:cNvSpPr>
      </xdr:nvSpPr>
      <xdr:spPr>
        <a:xfrm>
          <a:off x="2695575" y="18592800"/>
          <a:ext cx="3895725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Zpracoval: Bc. Eva Bartošová</a:t>
          </a:r>
        </a:p>
      </xdr:txBody>
    </xdr:sp>
    <xdr:clientData/>
  </xdr:twoCellAnchor>
  <xdr:twoCellAnchor>
    <xdr:from>
      <xdr:col>4</xdr:col>
      <xdr:colOff>628650</xdr:colOff>
      <xdr:row>93</xdr:row>
      <xdr:rowOff>85725</xdr:rowOff>
    </xdr:from>
    <xdr:to>
      <xdr:col>6</xdr:col>
      <xdr:colOff>600075</xdr:colOff>
      <xdr:row>94</xdr:row>
      <xdr:rowOff>209550</xdr:rowOff>
    </xdr:to>
    <xdr:sp fLocksText="0">
      <xdr:nvSpPr>
        <xdr:cNvPr id="3" name="TextovéPole 3"/>
        <xdr:cNvSpPr txBox="1">
          <a:spLocks noChangeArrowheads="1"/>
        </xdr:cNvSpPr>
      </xdr:nvSpPr>
      <xdr:spPr>
        <a:xfrm>
          <a:off x="6743700" y="18592800"/>
          <a:ext cx="1704975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Telefon: 777 177 996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zoomScalePageLayoutView="0" workbookViewId="0" topLeftCell="A67">
      <selection activeCell="H88" sqref="H88"/>
    </sheetView>
  </sheetViews>
  <sheetFormatPr defaultColWidth="9.140625" defaultRowHeight="12.75"/>
  <cols>
    <col min="1" max="1" width="10.8515625" style="1" customWidth="1"/>
    <col min="2" max="2" width="53.8515625" style="2" customWidth="1"/>
    <col min="3" max="3" width="13.00390625" style="2" customWidth="1"/>
    <col min="4" max="4" width="14.00390625" style="2" customWidth="1"/>
    <col min="5" max="8" width="13.00390625" style="2" customWidth="1"/>
    <col min="9" max="11" width="10.8515625" style="2" customWidth="1"/>
    <col min="12" max="16384" width="9.140625" style="2" customWidth="1"/>
  </cols>
  <sheetData>
    <row r="1" spans="1:10" s="3" customFormat="1" ht="18.7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s="3" customFormat="1" ht="18.75" customHeight="1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s="3" customFormat="1" ht="18.75" customHeight="1">
      <c r="A3" s="215" t="s">
        <v>2</v>
      </c>
      <c r="B3" s="215"/>
      <c r="C3" s="215"/>
      <c r="D3" s="216" t="s">
        <v>3</v>
      </c>
      <c r="E3" s="216"/>
      <c r="F3" s="216"/>
      <c r="G3" s="216"/>
      <c r="H3" s="216"/>
      <c r="I3" s="216"/>
      <c r="J3" s="216"/>
    </row>
    <row r="4" spans="1:10" s="4" customFormat="1" ht="18.7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s="4" customFormat="1" ht="23.25">
      <c r="A5" s="218" t="s">
        <v>5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1:10" s="5" customFormat="1" ht="24" customHeight="1">
      <c r="A6" s="209"/>
      <c r="B6" s="209"/>
      <c r="C6" s="210" t="s">
        <v>6</v>
      </c>
      <c r="D6" s="210"/>
      <c r="E6" s="210" t="s">
        <v>7</v>
      </c>
      <c r="F6" s="210"/>
      <c r="G6" s="210" t="s">
        <v>8</v>
      </c>
      <c r="H6" s="210"/>
      <c r="I6" s="211" t="s">
        <v>9</v>
      </c>
      <c r="J6" s="212" t="s">
        <v>10</v>
      </c>
    </row>
    <row r="7" spans="1:10" s="10" customFormat="1" ht="27" customHeight="1">
      <c r="A7" s="6" t="s">
        <v>11</v>
      </c>
      <c r="B7" s="6" t="s">
        <v>12</v>
      </c>
      <c r="C7" s="7" t="s">
        <v>13</v>
      </c>
      <c r="D7" s="8" t="s">
        <v>14</v>
      </c>
      <c r="E7" s="7" t="s">
        <v>13</v>
      </c>
      <c r="F7" s="8" t="s">
        <v>14</v>
      </c>
      <c r="G7" s="7" t="s">
        <v>13</v>
      </c>
      <c r="H7" s="9" t="s">
        <v>14</v>
      </c>
      <c r="I7" s="211"/>
      <c r="J7" s="212"/>
    </row>
    <row r="8" spans="1:10" s="11" customFormat="1" ht="15.75" customHeight="1">
      <c r="A8" s="202" t="s">
        <v>15</v>
      </c>
      <c r="B8" s="202"/>
      <c r="C8" s="205">
        <f aca="true" t="shared" si="0" ref="C8:H8">SUM(C10:C20,C24:C39)</f>
        <v>35825</v>
      </c>
      <c r="D8" s="206">
        <f t="shared" si="0"/>
        <v>150</v>
      </c>
      <c r="E8" s="207">
        <f t="shared" si="0"/>
        <v>38081</v>
      </c>
      <c r="F8" s="206">
        <f t="shared" si="0"/>
        <v>150</v>
      </c>
      <c r="G8" s="208">
        <f t="shared" si="0"/>
        <v>41585</v>
      </c>
      <c r="H8" s="199">
        <f t="shared" si="0"/>
        <v>150</v>
      </c>
      <c r="I8" s="200">
        <f>IF(E8=0," ",G8/E8*100)</f>
        <v>109.20143903784039</v>
      </c>
      <c r="J8" s="201">
        <f>IF(F8=0," ",H8/F8*100)</f>
        <v>100</v>
      </c>
    </row>
    <row r="9" spans="1:10" s="12" customFormat="1" ht="16.5" customHeight="1">
      <c r="A9" s="202"/>
      <c r="B9" s="202"/>
      <c r="C9" s="205"/>
      <c r="D9" s="206"/>
      <c r="E9" s="207"/>
      <c r="F9" s="206"/>
      <c r="G9" s="208"/>
      <c r="H9" s="199"/>
      <c r="I9" s="200"/>
      <c r="J9" s="201"/>
    </row>
    <row r="10" spans="1:10" s="21" customFormat="1" ht="12.75" customHeight="1">
      <c r="A10" s="13">
        <v>501</v>
      </c>
      <c r="B10" s="14" t="s">
        <v>16</v>
      </c>
      <c r="C10" s="17">
        <v>4215</v>
      </c>
      <c r="D10" s="18">
        <v>43</v>
      </c>
      <c r="E10" s="15">
        <v>4149</v>
      </c>
      <c r="F10" s="16">
        <v>43</v>
      </c>
      <c r="G10" s="17">
        <v>4542</v>
      </c>
      <c r="H10" s="18">
        <v>43</v>
      </c>
      <c r="I10" s="19">
        <f aca="true" t="shared" si="1" ref="I10:I65">IF(E10=0," ",G10/E10*100)</f>
        <v>109.47216196673897</v>
      </c>
      <c r="J10" s="20">
        <f aca="true" t="shared" si="2" ref="J10:J65">IF(F10=0," ",H10/F10*100)</f>
        <v>100</v>
      </c>
    </row>
    <row r="11" spans="1:10" s="21" customFormat="1" ht="12.75" customHeight="1">
      <c r="A11" s="22" t="s">
        <v>17</v>
      </c>
      <c r="B11" s="23" t="s">
        <v>18</v>
      </c>
      <c r="C11" s="24">
        <v>2532</v>
      </c>
      <c r="D11" s="27">
        <v>20</v>
      </c>
      <c r="E11" s="24">
        <v>2482</v>
      </c>
      <c r="F11" s="26">
        <v>20</v>
      </c>
      <c r="G11" s="24">
        <v>2770</v>
      </c>
      <c r="H11" s="27">
        <v>20</v>
      </c>
      <c r="I11" s="28">
        <f t="shared" si="1"/>
        <v>111.60354552780016</v>
      </c>
      <c r="J11" s="29">
        <f t="shared" si="2"/>
        <v>100</v>
      </c>
    </row>
    <row r="12" spans="1:10" s="21" customFormat="1" ht="12.75">
      <c r="A12" s="22">
        <v>504</v>
      </c>
      <c r="B12" s="30" t="s">
        <v>19</v>
      </c>
      <c r="C12" s="24">
        <v>0</v>
      </c>
      <c r="D12" s="27">
        <v>0</v>
      </c>
      <c r="E12" s="24">
        <v>0</v>
      </c>
      <c r="F12" s="26">
        <v>0</v>
      </c>
      <c r="G12" s="24">
        <v>0</v>
      </c>
      <c r="H12" s="27">
        <v>0</v>
      </c>
      <c r="I12" s="28" t="str">
        <f t="shared" si="1"/>
        <v> </v>
      </c>
      <c r="J12" s="29" t="str">
        <f t="shared" si="2"/>
        <v> </v>
      </c>
    </row>
    <row r="13" spans="1:10" s="21" customFormat="1" ht="12.75">
      <c r="A13" s="22" t="s">
        <v>20</v>
      </c>
      <c r="B13" s="30" t="s">
        <v>21</v>
      </c>
      <c r="C13" s="24">
        <v>0</v>
      </c>
      <c r="D13" s="27">
        <v>0</v>
      </c>
      <c r="E13" s="24">
        <v>0</v>
      </c>
      <c r="F13" s="26">
        <v>0</v>
      </c>
      <c r="G13" s="24">
        <v>0</v>
      </c>
      <c r="H13" s="27">
        <v>0</v>
      </c>
      <c r="I13" s="28" t="str">
        <f t="shared" si="1"/>
        <v> </v>
      </c>
      <c r="J13" s="29" t="str">
        <f t="shared" si="2"/>
        <v> </v>
      </c>
    </row>
    <row r="14" spans="1:10" s="21" customFormat="1" ht="12.75">
      <c r="A14" s="22">
        <v>508</v>
      </c>
      <c r="B14" s="30" t="s">
        <v>22</v>
      </c>
      <c r="C14" s="24">
        <v>0</v>
      </c>
      <c r="D14" s="27">
        <v>0</v>
      </c>
      <c r="E14" s="24">
        <v>0</v>
      </c>
      <c r="F14" s="26">
        <v>0</v>
      </c>
      <c r="G14" s="24">
        <v>0</v>
      </c>
      <c r="H14" s="27">
        <v>0</v>
      </c>
      <c r="I14" s="28" t="str">
        <f t="shared" si="1"/>
        <v> </v>
      </c>
      <c r="J14" s="29" t="str">
        <f t="shared" si="2"/>
        <v> </v>
      </c>
    </row>
    <row r="15" spans="1:10" s="21" customFormat="1" ht="12.75">
      <c r="A15" s="22">
        <v>511</v>
      </c>
      <c r="B15" s="31" t="s">
        <v>23</v>
      </c>
      <c r="C15" s="24">
        <v>2117</v>
      </c>
      <c r="D15" s="27">
        <v>0</v>
      </c>
      <c r="E15" s="24">
        <v>543</v>
      </c>
      <c r="F15" s="26">
        <v>0</v>
      </c>
      <c r="G15" s="24">
        <v>1683</v>
      </c>
      <c r="H15" s="27">
        <v>0</v>
      </c>
      <c r="I15" s="28">
        <f t="shared" si="1"/>
        <v>309.94475138121544</v>
      </c>
      <c r="J15" s="29" t="str">
        <f t="shared" si="2"/>
        <v> </v>
      </c>
    </row>
    <row r="16" spans="1:10" s="21" customFormat="1" ht="12.75">
      <c r="A16" s="22">
        <v>512</v>
      </c>
      <c r="B16" s="31" t="s">
        <v>24</v>
      </c>
      <c r="C16" s="24">
        <v>40</v>
      </c>
      <c r="D16" s="27">
        <v>0</v>
      </c>
      <c r="E16" s="24">
        <v>40</v>
      </c>
      <c r="F16" s="26">
        <v>0</v>
      </c>
      <c r="G16" s="24">
        <v>37</v>
      </c>
      <c r="H16" s="27">
        <v>0</v>
      </c>
      <c r="I16" s="28">
        <f t="shared" si="1"/>
        <v>92.5</v>
      </c>
      <c r="J16" s="29" t="str">
        <f t="shared" si="2"/>
        <v> </v>
      </c>
    </row>
    <row r="17" spans="1:10" s="21" customFormat="1" ht="12.75">
      <c r="A17" s="22">
        <v>513</v>
      </c>
      <c r="B17" s="30" t="s">
        <v>25</v>
      </c>
      <c r="C17" s="24">
        <v>0</v>
      </c>
      <c r="D17" s="27">
        <v>0</v>
      </c>
      <c r="E17" s="24">
        <v>0</v>
      </c>
      <c r="F17" s="26">
        <v>0</v>
      </c>
      <c r="G17" s="24">
        <v>0</v>
      </c>
      <c r="H17" s="27">
        <v>0</v>
      </c>
      <c r="I17" s="28" t="str">
        <f t="shared" si="1"/>
        <v> </v>
      </c>
      <c r="J17" s="29" t="str">
        <f t="shared" si="2"/>
        <v> </v>
      </c>
    </row>
    <row r="18" spans="1:10" s="21" customFormat="1" ht="12.75">
      <c r="A18" s="22">
        <v>516</v>
      </c>
      <c r="B18" s="30" t="s">
        <v>26</v>
      </c>
      <c r="C18" s="24">
        <v>0</v>
      </c>
      <c r="D18" s="27">
        <v>0</v>
      </c>
      <c r="E18" s="24">
        <v>0</v>
      </c>
      <c r="F18" s="26">
        <v>0</v>
      </c>
      <c r="G18" s="24">
        <v>0</v>
      </c>
      <c r="H18" s="27">
        <v>0</v>
      </c>
      <c r="I18" s="28" t="str">
        <f t="shared" si="1"/>
        <v> </v>
      </c>
      <c r="J18" s="29" t="str">
        <f t="shared" si="2"/>
        <v> </v>
      </c>
    </row>
    <row r="19" spans="1:10" s="21" customFormat="1" ht="12.75">
      <c r="A19" s="22">
        <v>518</v>
      </c>
      <c r="B19" s="30" t="s">
        <v>27</v>
      </c>
      <c r="C19" s="59">
        <v>1831</v>
      </c>
      <c r="D19" s="62">
        <v>0</v>
      </c>
      <c r="E19" s="24">
        <v>1620</v>
      </c>
      <c r="F19" s="26">
        <v>0</v>
      </c>
      <c r="G19" s="24">
        <v>1774</v>
      </c>
      <c r="H19" s="27">
        <v>0</v>
      </c>
      <c r="I19" s="28">
        <f t="shared" si="1"/>
        <v>109.50617283950616</v>
      </c>
      <c r="J19" s="29" t="str">
        <f t="shared" si="2"/>
        <v> </v>
      </c>
    </row>
    <row r="20" spans="1:10" s="38" customFormat="1" ht="15">
      <c r="A20" s="32">
        <v>521</v>
      </c>
      <c r="B20" s="33" t="s">
        <v>28</v>
      </c>
      <c r="C20" s="178">
        <f>SUM(C21:C23)</f>
        <v>17155</v>
      </c>
      <c r="D20" s="179">
        <f>SUM(D21:D23)</f>
        <v>65</v>
      </c>
      <c r="E20" s="35">
        <f>SUM(E21:E23)</f>
        <v>20947.3</v>
      </c>
      <c r="F20" s="36">
        <f>SUM(F21:F23)</f>
        <v>65</v>
      </c>
      <c r="G20" s="37">
        <f>SUM(G21:G23)</f>
        <v>21371</v>
      </c>
      <c r="H20" s="34">
        <f>SUM(H21:H23)</f>
        <v>65</v>
      </c>
      <c r="I20" s="28">
        <f t="shared" si="1"/>
        <v>102.02269504900394</v>
      </c>
      <c r="J20" s="29">
        <f t="shared" si="2"/>
        <v>100</v>
      </c>
    </row>
    <row r="21" spans="1:10" s="21" customFormat="1" ht="12.75">
      <c r="A21" s="39" t="s">
        <v>29</v>
      </c>
      <c r="B21" s="40" t="s">
        <v>30</v>
      </c>
      <c r="C21" s="180">
        <v>16888</v>
      </c>
      <c r="D21" s="180">
        <v>65</v>
      </c>
      <c r="E21" s="42">
        <v>20776.3</v>
      </c>
      <c r="F21" s="43">
        <v>65</v>
      </c>
      <c r="G21" s="41">
        <v>21116</v>
      </c>
      <c r="H21" s="44">
        <v>65</v>
      </c>
      <c r="I21" s="28">
        <f t="shared" si="1"/>
        <v>101.63503607475826</v>
      </c>
      <c r="J21" s="29">
        <f t="shared" si="2"/>
        <v>100</v>
      </c>
    </row>
    <row r="22" spans="1:10" s="21" customFormat="1" ht="12.75">
      <c r="A22" s="39" t="s">
        <v>29</v>
      </c>
      <c r="B22" s="40" t="s">
        <v>31</v>
      </c>
      <c r="C22" s="180">
        <v>175</v>
      </c>
      <c r="D22" s="180">
        <v>0</v>
      </c>
      <c r="E22" s="42">
        <v>105</v>
      </c>
      <c r="F22" s="43">
        <v>0</v>
      </c>
      <c r="G22" s="41">
        <v>175</v>
      </c>
      <c r="H22" s="44">
        <v>0</v>
      </c>
      <c r="I22" s="28">
        <f t="shared" si="1"/>
        <v>166.66666666666669</v>
      </c>
      <c r="J22" s="29" t="str">
        <f t="shared" si="2"/>
        <v> </v>
      </c>
    </row>
    <row r="23" spans="1:10" s="21" customFormat="1" ht="12.75">
      <c r="A23" s="39" t="s">
        <v>29</v>
      </c>
      <c r="B23" s="40" t="s">
        <v>32</v>
      </c>
      <c r="C23" s="180">
        <v>92</v>
      </c>
      <c r="D23" s="180">
        <v>0</v>
      </c>
      <c r="E23" s="42">
        <v>66</v>
      </c>
      <c r="F23" s="43">
        <v>0</v>
      </c>
      <c r="G23" s="41">
        <v>80</v>
      </c>
      <c r="H23" s="44">
        <v>0</v>
      </c>
      <c r="I23" s="28">
        <f t="shared" si="1"/>
        <v>121.21212121212122</v>
      </c>
      <c r="J23" s="29" t="str">
        <f t="shared" si="2"/>
        <v> </v>
      </c>
    </row>
    <row r="24" spans="1:10" s="21" customFormat="1" ht="12.75">
      <c r="A24" s="22">
        <v>524</v>
      </c>
      <c r="B24" s="30" t="s">
        <v>33</v>
      </c>
      <c r="C24" s="181">
        <v>5746</v>
      </c>
      <c r="D24" s="182">
        <v>22</v>
      </c>
      <c r="E24" s="25">
        <v>7129.7</v>
      </c>
      <c r="F24" s="26">
        <v>22</v>
      </c>
      <c r="G24" s="24">
        <v>7194</v>
      </c>
      <c r="H24" s="27">
        <v>22</v>
      </c>
      <c r="I24" s="28">
        <f t="shared" si="1"/>
        <v>100.9018612283827</v>
      </c>
      <c r="J24" s="29">
        <f t="shared" si="2"/>
        <v>100</v>
      </c>
    </row>
    <row r="25" spans="1:10" s="21" customFormat="1" ht="12.75">
      <c r="A25" s="22">
        <v>525</v>
      </c>
      <c r="B25" s="30" t="s">
        <v>34</v>
      </c>
      <c r="C25" s="24">
        <v>70</v>
      </c>
      <c r="D25" s="27">
        <v>0</v>
      </c>
      <c r="E25" s="25">
        <v>84</v>
      </c>
      <c r="F25" s="26">
        <v>0</v>
      </c>
      <c r="G25" s="24">
        <v>87</v>
      </c>
      <c r="H25" s="27">
        <v>0</v>
      </c>
      <c r="I25" s="28">
        <f t="shared" si="1"/>
        <v>103.57142857142858</v>
      </c>
      <c r="J25" s="29" t="str">
        <f t="shared" si="2"/>
        <v> </v>
      </c>
    </row>
    <row r="26" spans="1:10" s="21" customFormat="1" ht="12.75">
      <c r="A26" s="22">
        <v>527</v>
      </c>
      <c r="B26" s="30" t="s">
        <v>35</v>
      </c>
      <c r="C26" s="24">
        <v>341</v>
      </c>
      <c r="D26" s="27">
        <v>0</v>
      </c>
      <c r="E26" s="25">
        <v>403</v>
      </c>
      <c r="F26" s="26">
        <v>0</v>
      </c>
      <c r="G26" s="24">
        <v>425</v>
      </c>
      <c r="H26" s="27">
        <v>0</v>
      </c>
      <c r="I26" s="28">
        <f t="shared" si="1"/>
        <v>105.4590570719603</v>
      </c>
      <c r="J26" s="29" t="str">
        <f t="shared" si="2"/>
        <v> </v>
      </c>
    </row>
    <row r="27" spans="1:10" s="21" customFormat="1" ht="12.75">
      <c r="A27" s="22">
        <v>528</v>
      </c>
      <c r="B27" s="30" t="s">
        <v>36</v>
      </c>
      <c r="C27" s="24">
        <v>0</v>
      </c>
      <c r="D27" s="27">
        <v>0</v>
      </c>
      <c r="E27" s="25">
        <v>0</v>
      </c>
      <c r="F27" s="26">
        <v>0</v>
      </c>
      <c r="G27" s="24">
        <v>0</v>
      </c>
      <c r="H27" s="27">
        <v>0</v>
      </c>
      <c r="I27" s="28" t="str">
        <f t="shared" si="1"/>
        <v> </v>
      </c>
      <c r="J27" s="29" t="str">
        <f t="shared" si="2"/>
        <v> </v>
      </c>
    </row>
    <row r="28" spans="1:10" s="21" customFormat="1" ht="12.75" customHeight="1">
      <c r="A28" s="22" t="s">
        <v>37</v>
      </c>
      <c r="B28" s="30" t="s">
        <v>38</v>
      </c>
      <c r="C28" s="24">
        <v>42</v>
      </c>
      <c r="D28" s="27">
        <v>0</v>
      </c>
      <c r="E28" s="25">
        <v>45</v>
      </c>
      <c r="F28" s="26">
        <v>0</v>
      </c>
      <c r="G28" s="24">
        <v>43</v>
      </c>
      <c r="H28" s="27">
        <v>0</v>
      </c>
      <c r="I28" s="28">
        <f t="shared" si="1"/>
        <v>95.55555555555556</v>
      </c>
      <c r="J28" s="29" t="str">
        <f t="shared" si="2"/>
        <v> </v>
      </c>
    </row>
    <row r="29" spans="1:10" s="21" customFormat="1" ht="12.75">
      <c r="A29" s="22" t="s">
        <v>39</v>
      </c>
      <c r="B29" s="30" t="s">
        <v>40</v>
      </c>
      <c r="C29" s="24">
        <v>0</v>
      </c>
      <c r="D29" s="27">
        <v>0</v>
      </c>
      <c r="E29" s="25">
        <v>0</v>
      </c>
      <c r="F29" s="26">
        <v>0</v>
      </c>
      <c r="G29" s="24">
        <v>0</v>
      </c>
      <c r="H29" s="27">
        <v>0</v>
      </c>
      <c r="I29" s="28" t="str">
        <f t="shared" si="1"/>
        <v> </v>
      </c>
      <c r="J29" s="29" t="str">
        <f t="shared" si="2"/>
        <v> </v>
      </c>
    </row>
    <row r="30" spans="1:10" s="21" customFormat="1" ht="12.75">
      <c r="A30" s="22">
        <v>544</v>
      </c>
      <c r="B30" s="30" t="s">
        <v>41</v>
      </c>
      <c r="C30" s="24">
        <v>0</v>
      </c>
      <c r="D30" s="27">
        <v>0</v>
      </c>
      <c r="E30" s="25">
        <v>0</v>
      </c>
      <c r="F30" s="26">
        <v>0</v>
      </c>
      <c r="G30" s="24">
        <v>0</v>
      </c>
      <c r="H30" s="27">
        <v>0</v>
      </c>
      <c r="I30" s="28" t="str">
        <f t="shared" si="1"/>
        <v> </v>
      </c>
      <c r="J30" s="29" t="str">
        <f t="shared" si="2"/>
        <v> </v>
      </c>
    </row>
    <row r="31" spans="1:10" s="21" customFormat="1" ht="12.75">
      <c r="A31" s="22">
        <v>547</v>
      </c>
      <c r="B31" s="30" t="s">
        <v>42</v>
      </c>
      <c r="C31" s="24">
        <v>0</v>
      </c>
      <c r="D31" s="27">
        <v>0</v>
      </c>
      <c r="E31" s="25">
        <v>0</v>
      </c>
      <c r="F31" s="26">
        <v>0</v>
      </c>
      <c r="G31" s="24">
        <v>0</v>
      </c>
      <c r="H31" s="27">
        <v>0</v>
      </c>
      <c r="I31" s="28" t="str">
        <f t="shared" si="1"/>
        <v> </v>
      </c>
      <c r="J31" s="29" t="str">
        <f t="shared" si="2"/>
        <v> </v>
      </c>
    </row>
    <row r="32" spans="1:10" s="21" customFormat="1" ht="12.75">
      <c r="A32" s="22">
        <v>548</v>
      </c>
      <c r="B32" s="30" t="s">
        <v>43</v>
      </c>
      <c r="C32" s="24">
        <v>0</v>
      </c>
      <c r="D32" s="27">
        <v>0</v>
      </c>
      <c r="E32" s="25">
        <v>0</v>
      </c>
      <c r="F32" s="26">
        <v>0</v>
      </c>
      <c r="G32" s="24">
        <v>0</v>
      </c>
      <c r="H32" s="27">
        <v>0</v>
      </c>
      <c r="I32" s="28" t="str">
        <f t="shared" si="1"/>
        <v> </v>
      </c>
      <c r="J32" s="29" t="str">
        <f t="shared" si="2"/>
        <v> </v>
      </c>
    </row>
    <row r="33" spans="1:10" s="21" customFormat="1" ht="12.75">
      <c r="A33" s="22">
        <v>549</v>
      </c>
      <c r="B33" s="45" t="s">
        <v>44</v>
      </c>
      <c r="C33" s="24">
        <v>63</v>
      </c>
      <c r="D33" s="27">
        <v>0</v>
      </c>
      <c r="E33" s="25">
        <v>63</v>
      </c>
      <c r="F33" s="26">
        <v>0</v>
      </c>
      <c r="G33" s="24">
        <v>223</v>
      </c>
      <c r="H33" s="27">
        <v>0</v>
      </c>
      <c r="I33" s="28">
        <f t="shared" si="1"/>
        <v>353.968253968254</v>
      </c>
      <c r="J33" s="29" t="str">
        <f t="shared" si="2"/>
        <v> </v>
      </c>
    </row>
    <row r="34" spans="1:10" s="38" customFormat="1" ht="12.75">
      <c r="A34" s="46">
        <v>551</v>
      </c>
      <c r="B34" s="47" t="s">
        <v>45</v>
      </c>
      <c r="C34" s="48">
        <v>470</v>
      </c>
      <c r="D34" s="51">
        <v>0</v>
      </c>
      <c r="E34" s="49">
        <v>482</v>
      </c>
      <c r="F34" s="50">
        <v>0</v>
      </c>
      <c r="G34" s="48">
        <v>397</v>
      </c>
      <c r="H34" s="51">
        <v>0</v>
      </c>
      <c r="I34" s="28">
        <f t="shared" si="1"/>
        <v>82.36514522821577</v>
      </c>
      <c r="J34" s="29" t="str">
        <f t="shared" si="2"/>
        <v> </v>
      </c>
    </row>
    <row r="35" spans="1:10" s="38" customFormat="1" ht="12.75">
      <c r="A35" s="52">
        <v>562</v>
      </c>
      <c r="B35" s="53" t="s">
        <v>46</v>
      </c>
      <c r="C35" s="54">
        <v>0</v>
      </c>
      <c r="D35" s="57">
        <v>0</v>
      </c>
      <c r="E35" s="55">
        <v>0</v>
      </c>
      <c r="F35" s="56">
        <v>0</v>
      </c>
      <c r="G35" s="54">
        <v>0</v>
      </c>
      <c r="H35" s="57">
        <v>0</v>
      </c>
      <c r="I35" s="28" t="str">
        <f t="shared" si="1"/>
        <v> </v>
      </c>
      <c r="J35" s="29" t="str">
        <f t="shared" si="2"/>
        <v> </v>
      </c>
    </row>
    <row r="36" spans="1:10" s="38" customFormat="1" ht="12.75">
      <c r="A36" s="52">
        <v>563</v>
      </c>
      <c r="B36" s="53" t="s">
        <v>47</v>
      </c>
      <c r="C36" s="54">
        <v>0</v>
      </c>
      <c r="D36" s="57">
        <v>0</v>
      </c>
      <c r="E36" s="55">
        <v>0</v>
      </c>
      <c r="F36" s="56">
        <v>0</v>
      </c>
      <c r="G36" s="54">
        <v>0</v>
      </c>
      <c r="H36" s="57">
        <v>0</v>
      </c>
      <c r="I36" s="28" t="str">
        <f t="shared" si="1"/>
        <v> </v>
      </c>
      <c r="J36" s="29" t="str">
        <f t="shared" si="2"/>
        <v> </v>
      </c>
    </row>
    <row r="37" spans="1:10" s="38" customFormat="1" ht="12.75">
      <c r="A37" s="52">
        <v>569</v>
      </c>
      <c r="B37" s="53" t="s">
        <v>48</v>
      </c>
      <c r="C37" s="54">
        <v>0</v>
      </c>
      <c r="D37" s="57">
        <v>0</v>
      </c>
      <c r="E37" s="55">
        <v>0</v>
      </c>
      <c r="F37" s="56">
        <v>0</v>
      </c>
      <c r="G37" s="54">
        <v>0</v>
      </c>
      <c r="H37" s="57">
        <v>0</v>
      </c>
      <c r="I37" s="28" t="str">
        <f t="shared" si="1"/>
        <v> </v>
      </c>
      <c r="J37" s="29" t="str">
        <f t="shared" si="2"/>
        <v> </v>
      </c>
    </row>
    <row r="38" spans="1:10" s="21" customFormat="1" ht="12.75">
      <c r="A38" s="58">
        <v>557</v>
      </c>
      <c r="B38" s="45" t="s">
        <v>49</v>
      </c>
      <c r="C38" s="59">
        <v>0</v>
      </c>
      <c r="D38" s="62">
        <v>0</v>
      </c>
      <c r="E38" s="60">
        <v>0</v>
      </c>
      <c r="F38" s="61">
        <v>0</v>
      </c>
      <c r="G38" s="59">
        <v>0</v>
      </c>
      <c r="H38" s="62">
        <v>0</v>
      </c>
      <c r="I38" s="28" t="str">
        <f t="shared" si="1"/>
        <v> </v>
      </c>
      <c r="J38" s="29" t="str">
        <f t="shared" si="2"/>
        <v> </v>
      </c>
    </row>
    <row r="39" spans="1:10" s="21" customFormat="1" ht="12.75">
      <c r="A39" s="63">
        <v>558</v>
      </c>
      <c r="B39" s="64" t="s">
        <v>50</v>
      </c>
      <c r="C39" s="65">
        <v>1203</v>
      </c>
      <c r="D39" s="68">
        <v>0</v>
      </c>
      <c r="E39" s="66">
        <v>93</v>
      </c>
      <c r="F39" s="67">
        <v>0</v>
      </c>
      <c r="G39" s="65">
        <v>1039</v>
      </c>
      <c r="H39" s="68">
        <v>0</v>
      </c>
      <c r="I39" s="69">
        <f t="shared" si="1"/>
        <v>1117.2043010752689</v>
      </c>
      <c r="J39" s="70" t="str">
        <f t="shared" si="2"/>
        <v> </v>
      </c>
    </row>
    <row r="40" spans="1:10" s="12" customFormat="1" ht="31.5" customHeight="1">
      <c r="A40" s="202" t="s">
        <v>51</v>
      </c>
      <c r="B40" s="202"/>
      <c r="C40" s="71">
        <f aca="true" t="shared" si="3" ref="C40:H40">SUM(C41:C55)</f>
        <v>35680</v>
      </c>
      <c r="D40" s="72">
        <f t="shared" si="3"/>
        <v>309</v>
      </c>
      <c r="E40" s="71">
        <f t="shared" si="3"/>
        <v>37881</v>
      </c>
      <c r="F40" s="72">
        <f t="shared" si="3"/>
        <v>350</v>
      </c>
      <c r="G40" s="71">
        <f t="shared" si="3"/>
        <v>41553</v>
      </c>
      <c r="H40" s="73">
        <f t="shared" si="3"/>
        <v>278</v>
      </c>
      <c r="I40" s="74">
        <f t="shared" si="1"/>
        <v>109.69351389878832</v>
      </c>
      <c r="J40" s="75">
        <f t="shared" si="2"/>
        <v>79.42857142857143</v>
      </c>
    </row>
    <row r="41" spans="1:10" s="21" customFormat="1" ht="12.75">
      <c r="A41" s="76">
        <v>601</v>
      </c>
      <c r="B41" s="14" t="s">
        <v>52</v>
      </c>
      <c r="C41" s="77">
        <v>0</v>
      </c>
      <c r="D41" s="80">
        <v>309</v>
      </c>
      <c r="E41" s="78">
        <v>0</v>
      </c>
      <c r="F41" s="79">
        <v>350</v>
      </c>
      <c r="G41" s="77">
        <v>0</v>
      </c>
      <c r="H41" s="80">
        <v>278</v>
      </c>
      <c r="I41" s="19" t="str">
        <f t="shared" si="1"/>
        <v> </v>
      </c>
      <c r="J41" s="20">
        <f t="shared" si="2"/>
        <v>79.42857142857143</v>
      </c>
    </row>
    <row r="42" spans="1:10" s="21" customFormat="1" ht="12.75">
      <c r="A42" s="81">
        <v>602</v>
      </c>
      <c r="B42" s="30" t="s">
        <v>53</v>
      </c>
      <c r="C42" s="82">
        <v>14340</v>
      </c>
      <c r="D42" s="85">
        <v>0</v>
      </c>
      <c r="E42" s="83">
        <v>14691.5</v>
      </c>
      <c r="F42" s="84">
        <v>0</v>
      </c>
      <c r="G42" s="82">
        <v>14420</v>
      </c>
      <c r="H42" s="85">
        <v>0</v>
      </c>
      <c r="I42" s="28">
        <f t="shared" si="1"/>
        <v>98.15199264881053</v>
      </c>
      <c r="J42" s="29" t="str">
        <f t="shared" si="2"/>
        <v> </v>
      </c>
    </row>
    <row r="43" spans="1:10" s="21" customFormat="1" ht="12.75">
      <c r="A43" s="81">
        <v>603</v>
      </c>
      <c r="B43" s="30" t="s">
        <v>54</v>
      </c>
      <c r="C43" s="82">
        <v>0</v>
      </c>
      <c r="D43" s="85">
        <v>0</v>
      </c>
      <c r="E43" s="83">
        <v>0</v>
      </c>
      <c r="F43" s="84">
        <v>0</v>
      </c>
      <c r="G43" s="82">
        <v>0</v>
      </c>
      <c r="H43" s="85">
        <v>0</v>
      </c>
      <c r="I43" s="28" t="str">
        <f t="shared" si="1"/>
        <v> </v>
      </c>
      <c r="J43" s="29" t="str">
        <f t="shared" si="2"/>
        <v> </v>
      </c>
    </row>
    <row r="44" spans="1:10" s="21" customFormat="1" ht="12.75">
      <c r="A44" s="81">
        <v>604</v>
      </c>
      <c r="B44" s="30" t="s">
        <v>55</v>
      </c>
      <c r="C44" s="82">
        <v>0</v>
      </c>
      <c r="D44" s="85">
        <v>0</v>
      </c>
      <c r="E44" s="83">
        <v>0</v>
      </c>
      <c r="F44" s="84">
        <v>0</v>
      </c>
      <c r="G44" s="82">
        <v>0</v>
      </c>
      <c r="H44" s="85">
        <v>0</v>
      </c>
      <c r="I44" s="28" t="str">
        <f t="shared" si="1"/>
        <v> </v>
      </c>
      <c r="J44" s="29" t="str">
        <f t="shared" si="2"/>
        <v> </v>
      </c>
    </row>
    <row r="45" spans="1:10" s="21" customFormat="1" ht="12.75">
      <c r="A45" s="81">
        <v>609</v>
      </c>
      <c r="B45" s="30" t="s">
        <v>56</v>
      </c>
      <c r="C45" s="82">
        <v>0</v>
      </c>
      <c r="D45" s="85">
        <v>0</v>
      </c>
      <c r="E45" s="83">
        <v>0</v>
      </c>
      <c r="F45" s="84">
        <v>0</v>
      </c>
      <c r="G45" s="82">
        <v>0</v>
      </c>
      <c r="H45" s="85">
        <v>0</v>
      </c>
      <c r="I45" s="28" t="str">
        <f t="shared" si="1"/>
        <v> </v>
      </c>
      <c r="J45" s="29" t="str">
        <f t="shared" si="2"/>
        <v> </v>
      </c>
    </row>
    <row r="46" spans="1:10" s="21" customFormat="1" ht="12.75">
      <c r="A46" s="81" t="s">
        <v>57</v>
      </c>
      <c r="B46" s="30" t="s">
        <v>40</v>
      </c>
      <c r="C46" s="82">
        <v>0</v>
      </c>
      <c r="D46" s="85">
        <v>0</v>
      </c>
      <c r="E46" s="83">
        <v>0</v>
      </c>
      <c r="F46" s="84">
        <v>0</v>
      </c>
      <c r="G46" s="82">
        <v>0</v>
      </c>
      <c r="H46" s="85">
        <v>0</v>
      </c>
      <c r="I46" s="28" t="str">
        <f t="shared" si="1"/>
        <v> </v>
      </c>
      <c r="J46" s="29" t="str">
        <f t="shared" si="2"/>
        <v> </v>
      </c>
    </row>
    <row r="47" spans="1:10" s="21" customFormat="1" ht="12.75">
      <c r="A47" s="81">
        <v>643</v>
      </c>
      <c r="B47" s="30" t="s">
        <v>58</v>
      </c>
      <c r="C47" s="82">
        <v>0</v>
      </c>
      <c r="D47" s="85">
        <v>0</v>
      </c>
      <c r="E47" s="83">
        <v>0</v>
      </c>
      <c r="F47" s="84">
        <v>0</v>
      </c>
      <c r="G47" s="82">
        <v>0</v>
      </c>
      <c r="H47" s="85">
        <v>0</v>
      </c>
      <c r="I47" s="28" t="str">
        <f t="shared" si="1"/>
        <v> </v>
      </c>
      <c r="J47" s="29" t="str">
        <f t="shared" si="2"/>
        <v> </v>
      </c>
    </row>
    <row r="48" spans="1:10" s="21" customFormat="1" ht="12.75">
      <c r="A48" s="81">
        <v>644</v>
      </c>
      <c r="B48" s="30" t="s">
        <v>59</v>
      </c>
      <c r="C48" s="82">
        <v>0</v>
      </c>
      <c r="D48" s="85">
        <v>0</v>
      </c>
      <c r="E48" s="83">
        <v>0</v>
      </c>
      <c r="F48" s="84">
        <v>0</v>
      </c>
      <c r="G48" s="82">
        <v>0</v>
      </c>
      <c r="H48" s="85">
        <v>0</v>
      </c>
      <c r="I48" s="28" t="str">
        <f t="shared" si="1"/>
        <v> </v>
      </c>
      <c r="J48" s="29" t="str">
        <f t="shared" si="2"/>
        <v> </v>
      </c>
    </row>
    <row r="49" spans="1:10" s="21" customFormat="1" ht="12.75" customHeight="1">
      <c r="A49" s="81" t="s">
        <v>60</v>
      </c>
      <c r="B49" s="30" t="s">
        <v>61</v>
      </c>
      <c r="C49" s="82">
        <v>0</v>
      </c>
      <c r="D49" s="85">
        <v>0</v>
      </c>
      <c r="E49" s="83">
        <v>0</v>
      </c>
      <c r="F49" s="84">
        <v>0</v>
      </c>
      <c r="G49" s="82">
        <v>0</v>
      </c>
      <c r="H49" s="85">
        <v>0</v>
      </c>
      <c r="I49" s="28" t="str">
        <f t="shared" si="1"/>
        <v> </v>
      </c>
      <c r="J49" s="29" t="str">
        <f t="shared" si="2"/>
        <v> </v>
      </c>
    </row>
    <row r="50" spans="1:10" s="21" customFormat="1" ht="12.75">
      <c r="A50" s="81">
        <v>648</v>
      </c>
      <c r="B50" s="30" t="s">
        <v>62</v>
      </c>
      <c r="C50" s="82">
        <v>138</v>
      </c>
      <c r="D50" s="85">
        <v>0</v>
      </c>
      <c r="E50" s="83">
        <v>0</v>
      </c>
      <c r="F50" s="84">
        <v>0</v>
      </c>
      <c r="G50" s="82">
        <v>0</v>
      </c>
      <c r="H50" s="85">
        <v>0</v>
      </c>
      <c r="I50" s="28" t="str">
        <f t="shared" si="1"/>
        <v> </v>
      </c>
      <c r="J50" s="29" t="str">
        <f t="shared" si="2"/>
        <v> </v>
      </c>
    </row>
    <row r="51" spans="1:10" s="21" customFormat="1" ht="12.75">
      <c r="A51" s="81">
        <v>649</v>
      </c>
      <c r="B51" s="30" t="s">
        <v>63</v>
      </c>
      <c r="C51" s="82">
        <v>17</v>
      </c>
      <c r="D51" s="85">
        <v>0</v>
      </c>
      <c r="E51" s="87">
        <v>0</v>
      </c>
      <c r="F51" s="88">
        <v>0</v>
      </c>
      <c r="G51" s="86">
        <v>32</v>
      </c>
      <c r="H51" s="89">
        <v>0</v>
      </c>
      <c r="I51" s="28" t="str">
        <f t="shared" si="1"/>
        <v> </v>
      </c>
      <c r="J51" s="29" t="str">
        <f t="shared" si="2"/>
        <v> </v>
      </c>
    </row>
    <row r="52" spans="1:10" s="94" customFormat="1" ht="12.75" customHeight="1">
      <c r="A52" s="81">
        <v>662</v>
      </c>
      <c r="B52" s="30" t="s">
        <v>46</v>
      </c>
      <c r="C52" s="92">
        <v>0</v>
      </c>
      <c r="D52" s="93">
        <v>0</v>
      </c>
      <c r="E52" s="90">
        <v>0</v>
      </c>
      <c r="F52" s="91">
        <v>0</v>
      </c>
      <c r="G52" s="92">
        <v>0</v>
      </c>
      <c r="H52" s="93">
        <v>0</v>
      </c>
      <c r="I52" s="28" t="str">
        <f t="shared" si="1"/>
        <v> </v>
      </c>
      <c r="J52" s="29" t="str">
        <f t="shared" si="2"/>
        <v> </v>
      </c>
    </row>
    <row r="53" spans="1:10" s="94" customFormat="1" ht="12.75">
      <c r="A53" s="81">
        <v>663</v>
      </c>
      <c r="B53" s="31" t="s">
        <v>64</v>
      </c>
      <c r="C53" s="92">
        <v>0</v>
      </c>
      <c r="D53" s="93">
        <v>0</v>
      </c>
      <c r="E53" s="90">
        <v>0</v>
      </c>
      <c r="F53" s="91">
        <v>0</v>
      </c>
      <c r="G53" s="92">
        <v>0</v>
      </c>
      <c r="H53" s="93">
        <v>0</v>
      </c>
      <c r="I53" s="28" t="str">
        <f t="shared" si="1"/>
        <v> </v>
      </c>
      <c r="J53" s="29" t="str">
        <f t="shared" si="2"/>
        <v> </v>
      </c>
    </row>
    <row r="54" spans="1:10" s="94" customFormat="1" ht="12.75">
      <c r="A54" s="81">
        <v>669</v>
      </c>
      <c r="B54" s="31" t="s">
        <v>65</v>
      </c>
      <c r="C54" s="92">
        <v>0</v>
      </c>
      <c r="D54" s="93">
        <v>0</v>
      </c>
      <c r="E54" s="95">
        <v>0</v>
      </c>
      <c r="F54" s="96">
        <v>0</v>
      </c>
      <c r="G54" s="92">
        <v>0</v>
      </c>
      <c r="H54" s="93">
        <v>0</v>
      </c>
      <c r="I54" s="28" t="str">
        <f t="shared" si="1"/>
        <v> </v>
      </c>
      <c r="J54" s="29" t="str">
        <f t="shared" si="2"/>
        <v> </v>
      </c>
    </row>
    <row r="55" spans="1:10" s="104" customFormat="1" ht="16.5" customHeight="1">
      <c r="A55" s="97">
        <v>672</v>
      </c>
      <c r="B55" s="98" t="s">
        <v>66</v>
      </c>
      <c r="C55" s="99">
        <f aca="true" t="shared" si="4" ref="C55:H55">SUM(C56:C61)</f>
        <v>21185</v>
      </c>
      <c r="D55" s="100">
        <f t="shared" si="4"/>
        <v>0</v>
      </c>
      <c r="E55" s="101">
        <f t="shared" si="4"/>
        <v>23189.5</v>
      </c>
      <c r="F55" s="102">
        <f t="shared" si="4"/>
        <v>0</v>
      </c>
      <c r="G55" s="99">
        <f t="shared" si="4"/>
        <v>27101</v>
      </c>
      <c r="H55" s="103">
        <f t="shared" si="4"/>
        <v>0</v>
      </c>
      <c r="I55" s="28">
        <f t="shared" si="1"/>
        <v>116.86754781258759</v>
      </c>
      <c r="J55" s="29" t="str">
        <f t="shared" si="2"/>
        <v> </v>
      </c>
    </row>
    <row r="56" spans="1:10" s="94" customFormat="1" ht="17.25" customHeight="1">
      <c r="A56" s="105" t="s">
        <v>67</v>
      </c>
      <c r="B56" s="106" t="s">
        <v>68</v>
      </c>
      <c r="C56" s="107">
        <v>2069</v>
      </c>
      <c r="D56" s="108">
        <v>0</v>
      </c>
      <c r="E56" s="109">
        <v>3854.5</v>
      </c>
      <c r="F56" s="110">
        <v>0</v>
      </c>
      <c r="G56" s="107">
        <v>6457</v>
      </c>
      <c r="H56" s="111">
        <v>0</v>
      </c>
      <c r="I56" s="28">
        <f t="shared" si="1"/>
        <v>167.51848488779348</v>
      </c>
      <c r="J56" s="29" t="str">
        <f t="shared" si="2"/>
        <v> </v>
      </c>
    </row>
    <row r="57" spans="1:10" s="94" customFormat="1" ht="25.5">
      <c r="A57" s="112" t="s">
        <v>67</v>
      </c>
      <c r="B57" s="113" t="s">
        <v>69</v>
      </c>
      <c r="C57" s="114">
        <v>152</v>
      </c>
      <c r="D57" s="115">
        <v>0</v>
      </c>
      <c r="E57" s="116">
        <v>0</v>
      </c>
      <c r="F57" s="117">
        <v>0</v>
      </c>
      <c r="G57" s="114">
        <v>46</v>
      </c>
      <c r="H57" s="118">
        <v>0</v>
      </c>
      <c r="I57" s="28" t="str">
        <f t="shared" si="1"/>
        <v> </v>
      </c>
      <c r="J57" s="29" t="str">
        <f t="shared" si="2"/>
        <v> </v>
      </c>
    </row>
    <row r="58" spans="1:10" s="94" customFormat="1" ht="12.75">
      <c r="A58" s="112" t="s">
        <v>67</v>
      </c>
      <c r="B58" s="119" t="s">
        <v>70</v>
      </c>
      <c r="C58" s="120">
        <v>18146</v>
      </c>
      <c r="D58" s="121">
        <v>0</v>
      </c>
      <c r="E58" s="122">
        <v>19251</v>
      </c>
      <c r="F58" s="123">
        <v>0</v>
      </c>
      <c r="G58" s="120">
        <v>20519</v>
      </c>
      <c r="H58" s="118">
        <v>0</v>
      </c>
      <c r="I58" s="28">
        <f t="shared" si="1"/>
        <v>106.58667082229493</v>
      </c>
      <c r="J58" s="29" t="str">
        <f t="shared" si="2"/>
        <v> </v>
      </c>
    </row>
    <row r="59" spans="1:10" s="94" customFormat="1" ht="38.25">
      <c r="A59" s="112" t="s">
        <v>67</v>
      </c>
      <c r="B59" s="113" t="s">
        <v>71</v>
      </c>
      <c r="C59" s="120">
        <v>0</v>
      </c>
      <c r="D59" s="121">
        <v>0</v>
      </c>
      <c r="E59" s="122">
        <v>0</v>
      </c>
      <c r="F59" s="123">
        <v>0</v>
      </c>
      <c r="G59" s="120">
        <v>0</v>
      </c>
      <c r="H59" s="118">
        <v>0</v>
      </c>
      <c r="I59" s="28" t="str">
        <f t="shared" si="1"/>
        <v> </v>
      </c>
      <c r="J59" s="29" t="str">
        <f t="shared" si="2"/>
        <v> </v>
      </c>
    </row>
    <row r="60" spans="1:11" s="94" customFormat="1" ht="38.25">
      <c r="A60" s="112" t="s">
        <v>67</v>
      </c>
      <c r="B60" s="113" t="s">
        <v>72</v>
      </c>
      <c r="C60" s="120">
        <v>51</v>
      </c>
      <c r="D60" s="121">
        <v>0</v>
      </c>
      <c r="E60" s="122">
        <v>50</v>
      </c>
      <c r="F60" s="123">
        <v>0</v>
      </c>
      <c r="G60" s="120">
        <v>51</v>
      </c>
      <c r="H60" s="118">
        <v>0</v>
      </c>
      <c r="I60" s="28">
        <f t="shared" si="1"/>
        <v>102</v>
      </c>
      <c r="J60" s="29" t="str">
        <f t="shared" si="2"/>
        <v> </v>
      </c>
      <c r="K60" s="124"/>
    </row>
    <row r="61" spans="1:10" s="94" customFormat="1" ht="12.75">
      <c r="A61" s="112" t="s">
        <v>67</v>
      </c>
      <c r="B61" s="125" t="s">
        <v>73</v>
      </c>
      <c r="C61" s="120">
        <v>767</v>
      </c>
      <c r="D61" s="121">
        <v>0</v>
      </c>
      <c r="E61" s="122">
        <v>34</v>
      </c>
      <c r="F61" s="123">
        <v>0</v>
      </c>
      <c r="G61" s="120">
        <v>28</v>
      </c>
      <c r="H61" s="118">
        <v>0</v>
      </c>
      <c r="I61" s="69">
        <f t="shared" si="1"/>
        <v>82.35294117647058</v>
      </c>
      <c r="J61" s="70" t="str">
        <f t="shared" si="2"/>
        <v> </v>
      </c>
    </row>
    <row r="62" spans="1:10" s="94" customFormat="1" ht="21" customHeight="1">
      <c r="A62" s="203" t="s">
        <v>74</v>
      </c>
      <c r="B62" s="203"/>
      <c r="C62" s="126">
        <f aca="true" t="shared" si="5" ref="C62:H62">C40-C8</f>
        <v>-145</v>
      </c>
      <c r="D62" s="127">
        <f t="shared" si="5"/>
        <v>159</v>
      </c>
      <c r="E62" s="128">
        <f t="shared" si="5"/>
        <v>-200</v>
      </c>
      <c r="F62" s="129">
        <f t="shared" si="5"/>
        <v>200</v>
      </c>
      <c r="G62" s="130">
        <f t="shared" si="5"/>
        <v>-32</v>
      </c>
      <c r="H62" s="131">
        <f t="shared" si="5"/>
        <v>128</v>
      </c>
      <c r="I62" s="74">
        <f t="shared" si="1"/>
        <v>16</v>
      </c>
      <c r="J62" s="75">
        <f t="shared" si="2"/>
        <v>64</v>
      </c>
    </row>
    <row r="63" spans="1:10" s="94" customFormat="1" ht="12.75">
      <c r="A63" s="13">
        <v>591</v>
      </c>
      <c r="B63" s="30" t="s">
        <v>75</v>
      </c>
      <c r="C63" s="132">
        <v>0</v>
      </c>
      <c r="D63" s="133">
        <v>0</v>
      </c>
      <c r="E63" s="132"/>
      <c r="F63" s="134"/>
      <c r="G63" s="135"/>
      <c r="H63" s="136"/>
      <c r="I63" s="19" t="str">
        <f t="shared" si="1"/>
        <v> </v>
      </c>
      <c r="J63" s="20" t="str">
        <f t="shared" si="2"/>
        <v> </v>
      </c>
    </row>
    <row r="64" spans="1:10" s="94" customFormat="1" ht="12.75">
      <c r="A64" s="58">
        <v>595</v>
      </c>
      <c r="B64" s="137" t="s">
        <v>76</v>
      </c>
      <c r="C64" s="138">
        <v>0</v>
      </c>
      <c r="D64" s="139">
        <v>0</v>
      </c>
      <c r="E64" s="138"/>
      <c r="F64" s="140"/>
      <c r="G64" s="141"/>
      <c r="H64" s="142"/>
      <c r="I64" s="69" t="str">
        <f t="shared" si="1"/>
        <v> </v>
      </c>
      <c r="J64" s="70" t="str">
        <f t="shared" si="2"/>
        <v> </v>
      </c>
    </row>
    <row r="65" spans="1:10" s="94" customFormat="1" ht="22.5" customHeight="1">
      <c r="A65" s="204" t="s">
        <v>77</v>
      </c>
      <c r="B65" s="204"/>
      <c r="C65" s="143">
        <f aca="true" t="shared" si="6" ref="C65:H65">C62-C63-C64</f>
        <v>-145</v>
      </c>
      <c r="D65" s="144">
        <f t="shared" si="6"/>
        <v>159</v>
      </c>
      <c r="E65" s="145">
        <f t="shared" si="6"/>
        <v>-200</v>
      </c>
      <c r="F65" s="146">
        <f t="shared" si="6"/>
        <v>200</v>
      </c>
      <c r="G65" s="147">
        <f t="shared" si="6"/>
        <v>-32</v>
      </c>
      <c r="H65" s="148">
        <f t="shared" si="6"/>
        <v>128</v>
      </c>
      <c r="I65" s="74">
        <f t="shared" si="1"/>
        <v>16</v>
      </c>
      <c r="J65" s="75">
        <f t="shared" si="2"/>
        <v>64</v>
      </c>
    </row>
    <row r="66" spans="1:10" s="149" customFormat="1" ht="15" customHeight="1">
      <c r="A66" s="193" t="s">
        <v>78</v>
      </c>
      <c r="B66" s="193"/>
      <c r="C66" s="193"/>
      <c r="D66" s="193"/>
      <c r="E66" s="193"/>
      <c r="F66" s="193"/>
      <c r="G66" s="193"/>
      <c r="H66" s="193"/>
      <c r="I66" s="193"/>
      <c r="J66" s="193"/>
    </row>
    <row r="67" spans="1:10" s="149" customFormat="1" ht="15">
      <c r="A67" s="193"/>
      <c r="B67" s="193"/>
      <c r="C67" s="193"/>
      <c r="D67" s="193"/>
      <c r="E67" s="193"/>
      <c r="F67" s="193"/>
      <c r="G67" s="193"/>
      <c r="H67" s="193"/>
      <c r="I67" s="193"/>
      <c r="J67" s="193"/>
    </row>
    <row r="68" spans="1:10" s="149" customFormat="1" ht="15">
      <c r="A68" s="193"/>
      <c r="B68" s="193"/>
      <c r="C68" s="193"/>
      <c r="D68" s="193"/>
      <c r="E68" s="193"/>
      <c r="F68" s="193"/>
      <c r="G68" s="193"/>
      <c r="H68" s="193"/>
      <c r="I68" s="193"/>
      <c r="J68" s="193"/>
    </row>
    <row r="69" spans="1:10" s="149" customFormat="1" ht="15">
      <c r="A69" s="193"/>
      <c r="B69" s="193"/>
      <c r="C69" s="193"/>
      <c r="D69" s="193"/>
      <c r="E69" s="193"/>
      <c r="F69" s="193"/>
      <c r="G69" s="193"/>
      <c r="H69" s="193"/>
      <c r="I69" s="193"/>
      <c r="J69" s="193"/>
    </row>
    <row r="70" spans="1:10" s="149" customFormat="1" ht="15.75" customHeight="1">
      <c r="A70" s="194" t="s">
        <v>79</v>
      </c>
      <c r="B70" s="194"/>
      <c r="C70" s="194"/>
      <c r="D70" s="194"/>
      <c r="E70" s="194"/>
      <c r="F70" s="194"/>
      <c r="G70" s="194"/>
      <c r="H70" s="194"/>
      <c r="I70" s="194"/>
      <c r="J70" s="150"/>
    </row>
    <row r="71" spans="1:10" s="149" customFormat="1" ht="15" customHeight="1">
      <c r="A71" s="195" t="s">
        <v>80</v>
      </c>
      <c r="B71" s="195"/>
      <c r="C71" s="151">
        <v>138</v>
      </c>
      <c r="D71" s="196"/>
      <c r="E71" s="152">
        <v>6727</v>
      </c>
      <c r="F71" s="196"/>
      <c r="G71" s="152">
        <v>3063</v>
      </c>
      <c r="H71" s="197"/>
      <c r="I71" s="152">
        <f aca="true" t="shared" si="7" ref="I71:I76">IF(E71=0," ",G71/E71*100)</f>
        <v>45.53292701055448</v>
      </c>
      <c r="J71" s="198" t="str">
        <f>IF(F74=0," ",H74/F74*100)</f>
        <v> </v>
      </c>
    </row>
    <row r="72" spans="1:10" s="149" customFormat="1" ht="15" customHeight="1">
      <c r="A72" s="189" t="s">
        <v>81</v>
      </c>
      <c r="B72" s="189"/>
      <c r="C72" s="153">
        <v>0</v>
      </c>
      <c r="D72" s="196"/>
      <c r="E72" s="154">
        <v>0</v>
      </c>
      <c r="F72" s="196"/>
      <c r="G72" s="154">
        <v>0</v>
      </c>
      <c r="H72" s="197"/>
      <c r="I72" s="154">
        <v>0</v>
      </c>
      <c r="J72" s="198"/>
    </row>
    <row r="73" spans="1:10" s="149" customFormat="1" ht="15" customHeight="1">
      <c r="A73" s="189" t="s">
        <v>82</v>
      </c>
      <c r="B73" s="189"/>
      <c r="C73" s="153">
        <v>0</v>
      </c>
      <c r="D73" s="196"/>
      <c r="E73" s="154">
        <v>0</v>
      </c>
      <c r="F73" s="196"/>
      <c r="G73" s="154">
        <v>0</v>
      </c>
      <c r="H73" s="197"/>
      <c r="I73" s="154">
        <v>0</v>
      </c>
      <c r="J73" s="198"/>
    </row>
    <row r="74" spans="1:10" s="149" customFormat="1" ht="15" customHeight="1">
      <c r="A74" s="189" t="s">
        <v>83</v>
      </c>
      <c r="B74" s="189"/>
      <c r="C74" s="153">
        <v>58.43</v>
      </c>
      <c r="D74" s="196"/>
      <c r="E74" s="154">
        <v>59</v>
      </c>
      <c r="F74" s="196"/>
      <c r="G74" s="154">
        <v>60.9</v>
      </c>
      <c r="H74" s="197"/>
      <c r="I74" s="154">
        <f t="shared" si="7"/>
        <v>103.22033898305085</v>
      </c>
      <c r="J74" s="198"/>
    </row>
    <row r="75" spans="1:10" s="149" customFormat="1" ht="15" customHeight="1">
      <c r="A75" s="189" t="s">
        <v>84</v>
      </c>
      <c r="B75" s="189"/>
      <c r="C75" s="153">
        <v>31</v>
      </c>
      <c r="D75" s="196"/>
      <c r="E75" s="154">
        <v>62</v>
      </c>
      <c r="F75" s="196"/>
      <c r="G75" s="154">
        <v>66</v>
      </c>
      <c r="H75" s="197"/>
      <c r="I75" s="154">
        <f t="shared" si="7"/>
        <v>106.4516129032258</v>
      </c>
      <c r="J75" s="198"/>
    </row>
    <row r="76" spans="1:10" s="149" customFormat="1" ht="15.75" customHeight="1">
      <c r="A76" s="190" t="s">
        <v>85</v>
      </c>
      <c r="B76" s="190"/>
      <c r="C76" s="155">
        <v>24086</v>
      </c>
      <c r="D76" s="196"/>
      <c r="E76" s="156">
        <v>29436</v>
      </c>
      <c r="F76" s="196"/>
      <c r="G76" s="156">
        <v>28841</v>
      </c>
      <c r="H76" s="197"/>
      <c r="I76" s="156">
        <f t="shared" si="7"/>
        <v>97.97866557956245</v>
      </c>
      <c r="J76" s="198"/>
    </row>
    <row r="77" s="149" customFormat="1" ht="15"/>
    <row r="78" s="149" customFormat="1" ht="15">
      <c r="F78" s="157" t="s">
        <v>4</v>
      </c>
    </row>
    <row r="79" spans="1:6" s="149" customFormat="1" ht="45.75" customHeight="1" thickBot="1">
      <c r="A79" s="191" t="s">
        <v>86</v>
      </c>
      <c r="B79" s="191"/>
      <c r="C79" s="158" t="s">
        <v>87</v>
      </c>
      <c r="D79" s="159" t="s">
        <v>88</v>
      </c>
      <c r="E79" s="159" t="s">
        <v>8</v>
      </c>
      <c r="F79" s="160" t="s">
        <v>89</v>
      </c>
    </row>
    <row r="80" spans="1:6" s="149" customFormat="1" ht="15" customHeight="1">
      <c r="A80" s="192" t="s">
        <v>90</v>
      </c>
      <c r="B80" s="192"/>
      <c r="C80" s="161">
        <v>25412</v>
      </c>
      <c r="D80" s="162">
        <v>29077</v>
      </c>
      <c r="E80" s="162">
        <v>29077</v>
      </c>
      <c r="F80" s="163">
        <f>IF(D80=0,"",E80/D80*100)</f>
        <v>100</v>
      </c>
    </row>
    <row r="81" spans="1:10" s="167" customFormat="1" ht="15" customHeight="1">
      <c r="A81" s="185" t="s">
        <v>91</v>
      </c>
      <c r="B81" s="185"/>
      <c r="C81" s="164">
        <v>1022.9</v>
      </c>
      <c r="D81" s="165">
        <v>6485</v>
      </c>
      <c r="E81" s="165">
        <v>6485</v>
      </c>
      <c r="F81" s="166">
        <f aca="true" t="shared" si="8" ref="F81:F86">IF(D81=0,"",E81/D81*100)</f>
        <v>100</v>
      </c>
      <c r="G81" s="149"/>
      <c r="H81" s="149"/>
      <c r="I81" s="149"/>
      <c r="J81" s="149"/>
    </row>
    <row r="82" spans="1:10" s="167" customFormat="1" ht="15" customHeight="1">
      <c r="A82" s="185" t="s">
        <v>92</v>
      </c>
      <c r="B82" s="185"/>
      <c r="C82" s="164">
        <v>963.69</v>
      </c>
      <c r="D82" s="165">
        <v>397</v>
      </c>
      <c r="E82" s="165">
        <v>397</v>
      </c>
      <c r="F82" s="166">
        <f t="shared" si="8"/>
        <v>100</v>
      </c>
      <c r="G82" s="149"/>
      <c r="H82" s="149"/>
      <c r="I82" s="149"/>
      <c r="J82" s="149"/>
    </row>
    <row r="83" spans="1:10" s="167" customFormat="1" ht="15" customHeight="1">
      <c r="A83" s="185"/>
      <c r="B83" s="185"/>
      <c r="C83" s="164"/>
      <c r="D83" s="165"/>
      <c r="E83" s="165"/>
      <c r="F83" s="166">
        <f t="shared" si="8"/>
      </c>
      <c r="G83" s="149"/>
      <c r="H83" s="149"/>
      <c r="I83" s="149"/>
      <c r="J83" s="149"/>
    </row>
    <row r="84" spans="1:10" s="167" customFormat="1" ht="15" customHeight="1">
      <c r="A84" s="185"/>
      <c r="B84" s="185"/>
      <c r="C84" s="164"/>
      <c r="D84" s="165"/>
      <c r="E84" s="165"/>
      <c r="F84" s="166">
        <f t="shared" si="8"/>
      </c>
      <c r="G84" s="149"/>
      <c r="H84" s="149"/>
      <c r="I84" s="149"/>
      <c r="J84" s="149"/>
    </row>
    <row r="85" spans="1:10" s="167" customFormat="1" ht="15" customHeight="1">
      <c r="A85" s="185"/>
      <c r="B85" s="185"/>
      <c r="C85" s="164"/>
      <c r="D85" s="165"/>
      <c r="E85" s="165"/>
      <c r="F85" s="166">
        <f t="shared" si="8"/>
      </c>
      <c r="G85" s="149"/>
      <c r="H85" s="149"/>
      <c r="I85" s="149"/>
      <c r="J85" s="149"/>
    </row>
    <row r="86" spans="1:10" s="167" customFormat="1" ht="15.75" customHeight="1">
      <c r="A86" s="186"/>
      <c r="B86" s="186"/>
      <c r="C86" s="168"/>
      <c r="D86" s="169"/>
      <c r="E86" s="169"/>
      <c r="F86" s="170">
        <f t="shared" si="8"/>
      </c>
      <c r="G86" s="149"/>
      <c r="H86" s="149"/>
      <c r="I86" s="149"/>
      <c r="J86" s="149"/>
    </row>
    <row r="87" spans="1:10" s="167" customFormat="1" ht="15">
      <c r="A87" s="171"/>
      <c r="B87" s="171"/>
      <c r="C87" s="172"/>
      <c r="D87" s="172"/>
      <c r="E87" s="172"/>
      <c r="F87" s="149"/>
      <c r="G87" s="149"/>
      <c r="H87" s="149"/>
      <c r="I87" s="149"/>
      <c r="J87" s="149"/>
    </row>
    <row r="88" spans="1:10" s="167" customFormat="1" ht="15">
      <c r="A88" s="171"/>
      <c r="B88" s="171"/>
      <c r="C88" s="173" t="s">
        <v>4</v>
      </c>
      <c r="D88" s="172"/>
      <c r="E88" s="172"/>
      <c r="F88" s="149"/>
      <c r="G88" s="149"/>
      <c r="H88" s="149"/>
      <c r="I88" s="149"/>
      <c r="J88" s="149"/>
    </row>
    <row r="89" spans="1:10" s="167" customFormat="1" ht="15">
      <c r="A89" s="187" t="s">
        <v>93</v>
      </c>
      <c r="B89" s="187"/>
      <c r="C89" s="174"/>
      <c r="D89" s="172"/>
      <c r="E89" s="172"/>
      <c r="F89" s="149"/>
      <c r="G89" s="149"/>
      <c r="H89" s="149"/>
      <c r="I89" s="149"/>
      <c r="J89" s="149"/>
    </row>
    <row r="90" spans="1:10" s="167" customFormat="1" ht="15">
      <c r="A90" s="188" t="s">
        <v>94</v>
      </c>
      <c r="B90" s="188"/>
      <c r="C90" s="175">
        <f>G65</f>
        <v>-32</v>
      </c>
      <c r="D90" s="172"/>
      <c r="E90" s="172"/>
      <c r="F90" s="149"/>
      <c r="G90" s="149"/>
      <c r="H90" s="149"/>
      <c r="I90" s="149"/>
      <c r="J90" s="149"/>
    </row>
    <row r="91" spans="1:10" s="167" customFormat="1" ht="15">
      <c r="A91" s="183" t="s">
        <v>95</v>
      </c>
      <c r="B91" s="183"/>
      <c r="C91" s="176">
        <f>H65</f>
        <v>128</v>
      </c>
      <c r="D91" s="172"/>
      <c r="E91" s="172"/>
      <c r="F91" s="149"/>
      <c r="G91" s="149"/>
      <c r="H91" s="149"/>
      <c r="I91" s="149"/>
      <c r="J91" s="149"/>
    </row>
    <row r="92" spans="1:10" s="167" customFormat="1" ht="15">
      <c r="A92" s="184" t="s">
        <v>96</v>
      </c>
      <c r="B92" s="184"/>
      <c r="C92" s="177">
        <f>C90+C91</f>
        <v>96</v>
      </c>
      <c r="D92" s="172"/>
      <c r="E92" s="172"/>
      <c r="F92" s="149"/>
      <c r="G92" s="149"/>
      <c r="H92" s="149"/>
      <c r="I92" s="149"/>
      <c r="J92" s="149"/>
    </row>
    <row r="95" ht="18.75" customHeight="1"/>
    <row r="96" ht="18.75" customHeight="1"/>
  </sheetData>
  <sheetProtection selectLockedCells="1" selectUnlockedCells="1"/>
  <mergeCells count="48">
    <mergeCell ref="I6:I7"/>
    <mergeCell ref="J6:J7"/>
    <mergeCell ref="A1:J1"/>
    <mergeCell ref="A2:J2"/>
    <mergeCell ref="A3:C3"/>
    <mergeCell ref="D3:J3"/>
    <mergeCell ref="A4:J4"/>
    <mergeCell ref="A5:J5"/>
    <mergeCell ref="F8:F9"/>
    <mergeCell ref="G8:G9"/>
    <mergeCell ref="A6:B6"/>
    <mergeCell ref="C6:D6"/>
    <mergeCell ref="E6:F6"/>
    <mergeCell ref="G6:H6"/>
    <mergeCell ref="H8:H9"/>
    <mergeCell ref="I8:I9"/>
    <mergeCell ref="J8:J9"/>
    <mergeCell ref="A40:B40"/>
    <mergeCell ref="A62:B62"/>
    <mergeCell ref="A65:B65"/>
    <mergeCell ref="A8:B9"/>
    <mergeCell ref="C8:C9"/>
    <mergeCell ref="D8:D9"/>
    <mergeCell ref="E8:E9"/>
    <mergeCell ref="A66:J69"/>
    <mergeCell ref="A70:I70"/>
    <mergeCell ref="A71:B71"/>
    <mergeCell ref="D71:D76"/>
    <mergeCell ref="F71:F76"/>
    <mergeCell ref="H71:H76"/>
    <mergeCell ref="J71:J76"/>
    <mergeCell ref="A72:B72"/>
    <mergeCell ref="A73:B73"/>
    <mergeCell ref="A74:B74"/>
    <mergeCell ref="A75:B75"/>
    <mergeCell ref="A76:B76"/>
    <mergeCell ref="A79:B79"/>
    <mergeCell ref="A80:B80"/>
    <mergeCell ref="A81:B81"/>
    <mergeCell ref="A82:B82"/>
    <mergeCell ref="A91:B91"/>
    <mergeCell ref="A92:B92"/>
    <mergeCell ref="A83:B83"/>
    <mergeCell ref="A84:B84"/>
    <mergeCell ref="A85:B85"/>
    <mergeCell ref="A86:B86"/>
    <mergeCell ref="A89:B89"/>
    <mergeCell ref="A90:B90"/>
  </mergeCells>
  <printOptions horizontalCentered="1" verticalCentered="1"/>
  <pageMargins left="0.43333333333333335" right="0.2361111111111111" top="0.47291666666666665" bottom="0.4722222222222222" header="0.15763888888888888" footer="0.19652777777777777"/>
  <pageSetup horizontalDpi="300" verticalDpi="300" orientation="landscape" paperSize="9" scale="86"/>
  <headerFooter alignWithMargins="0">
    <oddHeader>&amp;R&amp;"-,Tučné"&amp;12Příloha č. 2) Metodického pokynu č. 12</oddHeader>
    <oddFooter>&amp;C&amp;P</oddFooter>
  </headerFooter>
  <rowBreaks count="2" manualBreakCount="2">
    <brk id="39" max="25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1a) - Rozbor hospodaření - přehled nákladů a výnosů za rok 2016</dc:title>
  <dc:subject/>
  <dc:creator>Středočeský kraj</dc:creator>
  <cp:keywords/>
  <dc:description/>
  <cp:lastModifiedBy>Eva Bartošová</cp:lastModifiedBy>
  <cp:lastPrinted>2017-07-03T10:38:55Z</cp:lastPrinted>
  <dcterms:created xsi:type="dcterms:W3CDTF">2005-07-25T14:18:27Z</dcterms:created>
  <dcterms:modified xsi:type="dcterms:W3CDTF">2019-02-11T12:18:25Z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0x01010005A25774E2180F4485F48EFC9C27623F</vt:lpwstr>
  </property>
  <property fmtid="{D5CDD505-2E9C-101B-9397-08002B2CF9AE}" pid="4" name="Platnost">
    <vt:lpwstr>Platné</vt:lpwstr>
  </property>
</Properties>
</file>